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LHBMSPW12\projects\15Proj\150686\400 Design\401 Information\energy planning template\"/>
    </mc:Choice>
  </mc:AlternateContent>
  <bookViews>
    <workbookView xWindow="0" yWindow="0" windowWidth="28800" windowHeight="14010"/>
  </bookViews>
  <sheets>
    <sheet name="Solar Energy Calculator" sheetId="1" r:id="rId1"/>
    <sheet name="Sheet2" sheetId="4" state="hidden" r:id="rId2"/>
    <sheet name="Existing Programs" sheetId="3" state="hidden"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C13" i="1" l="1"/>
  <c r="C14" i="1"/>
  <c r="C11" i="1"/>
  <c r="F14" i="1" l="1"/>
  <c r="F6" i="1"/>
  <c r="F7" i="1"/>
  <c r="F8" i="1"/>
  <c r="G54" i="1" l="1"/>
  <c r="G55" i="1"/>
  <c r="C27" i="1" l="1"/>
  <c r="F12" i="1" l="1"/>
  <c r="B17" i="1" s="1"/>
  <c r="G8" i="1"/>
  <c r="I57" i="1" s="1"/>
  <c r="G7" i="1"/>
  <c r="G6" i="1"/>
  <c r="H57" i="1" s="1"/>
  <c r="F53" i="1" l="1"/>
  <c r="F57" i="1"/>
  <c r="F13" i="1"/>
  <c r="G56" i="1"/>
  <c r="I54" i="1"/>
  <c r="I55" i="1"/>
  <c r="I56" i="1"/>
  <c r="I53" i="1"/>
  <c r="H56" i="1"/>
  <c r="H55" i="1"/>
  <c r="H54" i="1"/>
  <c r="H53" i="1"/>
  <c r="F54" i="1"/>
  <c r="F55" i="1"/>
  <c r="F56" i="1"/>
</calcChain>
</file>

<file path=xl/sharedStrings.xml><?xml version="1.0" encoding="utf-8"?>
<sst xmlns="http://schemas.openxmlformats.org/spreadsheetml/2006/main" count="131" uniqueCount="106">
  <si>
    <t>MW</t>
  </si>
  <si>
    <t>Assumptions</t>
  </si>
  <si>
    <t>Wind</t>
  </si>
  <si>
    <t>MWh / MMBtu</t>
  </si>
  <si>
    <t>MWh / MMBtu Conversion</t>
  </si>
  <si>
    <t>Solar MWh/MW Conversion</t>
  </si>
  <si>
    <t>MWh / MW</t>
  </si>
  <si>
    <t>%</t>
  </si>
  <si>
    <t>Renewable Electricity Share</t>
  </si>
  <si>
    <t>Renewable Electricity Generation</t>
  </si>
  <si>
    <t>State Solar Goal of 10% by 2030</t>
  </si>
  <si>
    <t>25% Renewables by 2025 RES</t>
  </si>
  <si>
    <t>State Solar Goal of 1.5% by 2020</t>
  </si>
  <si>
    <t>Total Electricity Use</t>
  </si>
  <si>
    <t>Local Government Goals</t>
  </si>
  <si>
    <t>User Input</t>
  </si>
  <si>
    <t>Energy Source</t>
  </si>
  <si>
    <t>What</t>
  </si>
  <si>
    <t>Who</t>
  </si>
  <si>
    <t>Type</t>
  </si>
  <si>
    <t>When</t>
  </si>
  <si>
    <t>Where</t>
  </si>
  <si>
    <t>Notes</t>
  </si>
  <si>
    <t>Solar</t>
  </si>
  <si>
    <t>Solar*Rewards</t>
  </si>
  <si>
    <t xml:space="preserve">Xcel Energy </t>
  </si>
  <si>
    <t>Production Incentive</t>
  </si>
  <si>
    <t>On-going</t>
  </si>
  <si>
    <t>Xcel Territory</t>
  </si>
  <si>
    <t xml:space="preserve">Incentives available for projects &lt;20kW </t>
  </si>
  <si>
    <t>Energy Efficiency and Solar</t>
  </si>
  <si>
    <t>PACE</t>
  </si>
  <si>
    <t>St. Paul Port Authority</t>
  </si>
  <si>
    <t>Financing</t>
  </si>
  <si>
    <t>In participating counties</t>
  </si>
  <si>
    <t>Available for commercial properties</t>
  </si>
  <si>
    <t>Renewables</t>
  </si>
  <si>
    <t>Investment Tax Credit</t>
  </si>
  <si>
    <t>Federal Government</t>
  </si>
  <si>
    <t>Tax Credit</t>
  </si>
  <si>
    <t>Through 2020</t>
  </si>
  <si>
    <t>Nationwide</t>
  </si>
  <si>
    <t xml:space="preserve">Scales down after 2020, ends 2023 </t>
  </si>
  <si>
    <t>Efficiency</t>
  </si>
  <si>
    <t>GESP</t>
  </si>
  <si>
    <t>Commerce</t>
  </si>
  <si>
    <t>Assistance</t>
  </si>
  <si>
    <t>Statewide</t>
  </si>
  <si>
    <t>Public buildings</t>
  </si>
  <si>
    <t>Windsource®</t>
  </si>
  <si>
    <t>Green Purchasing</t>
  </si>
  <si>
    <t>Xcel Customers</t>
  </si>
  <si>
    <t>Solar Installation</t>
  </si>
  <si>
    <t>Example City</t>
  </si>
  <si>
    <t>Installation</t>
  </si>
  <si>
    <t>City Hall</t>
  </si>
  <si>
    <t>20 kW system</t>
  </si>
  <si>
    <t xml:space="preserve">Energy Efficiency and Renewable Energy </t>
  </si>
  <si>
    <t>Energy Plan</t>
  </si>
  <si>
    <t xml:space="preserve">Xcel Energy, CEE </t>
  </si>
  <si>
    <t>Technical Assistance</t>
  </si>
  <si>
    <t>Applications due every 6 months</t>
  </si>
  <si>
    <t>Energy Benchmarking</t>
  </si>
  <si>
    <t>Energy Efficiency</t>
  </si>
  <si>
    <t xml:space="preserve">MN B3 </t>
  </si>
  <si>
    <t>Benchmarking</t>
  </si>
  <si>
    <t>Available for public buildings</t>
  </si>
  <si>
    <t>Portfolio Manager</t>
  </si>
  <si>
    <t>Available for all buidings</t>
  </si>
  <si>
    <t>Community Solar Gardens</t>
  </si>
  <si>
    <t>Instructions</t>
  </si>
  <si>
    <t>Google Project Sunroof</t>
  </si>
  <si>
    <t>MN Solar Suitability App</t>
  </si>
  <si>
    <t>Renewable Electricity Capacity (Solar)</t>
  </si>
  <si>
    <t>Statewide Electricity Goals</t>
  </si>
  <si>
    <t>City Name:</t>
  </si>
  <si>
    <t>Date:</t>
  </si>
  <si>
    <t>Electricity Use</t>
  </si>
  <si>
    <t>Greenhouse Gas Reduction</t>
  </si>
  <si>
    <t>Results</t>
  </si>
  <si>
    <t>Average Electricity Use per Household</t>
  </si>
  <si>
    <t>MMBtu / year</t>
  </si>
  <si>
    <t>Resources</t>
  </si>
  <si>
    <t>Regional Indicators Initiative</t>
  </si>
  <si>
    <t>SOLAR ENERGY CALCULATOR</t>
  </si>
  <si>
    <r>
      <t>tonnes CO</t>
    </r>
    <r>
      <rPr>
        <vertAlign val="subscript"/>
        <sz val="10"/>
        <color theme="1"/>
        <rFont val="Calibri"/>
        <family val="2"/>
        <scheme val="minor"/>
      </rPr>
      <t>2</t>
    </r>
    <r>
      <rPr>
        <sz val="10"/>
        <color theme="1"/>
        <rFont val="Calibri"/>
        <family val="2"/>
        <scheme val="minor"/>
      </rPr>
      <t>e</t>
    </r>
  </si>
  <si>
    <t>3.   Review Minnesota's clean electricity goals in the "Statewide Electricity Goals" section in comparison to your city's solar resource.</t>
  </si>
  <si>
    <t>4.   Set a citywide renewable electricity goal in the "Local Government Goals" section based on your city's solar resource and the statewide goals.</t>
  </si>
  <si>
    <t>5.   View the results.</t>
  </si>
  <si>
    <t xml:space="preserve">1.   Use Regional Indicators Initative data to enter electricity consumption and greenhouse gas emissions data under "Electricity Use." </t>
  </si>
  <si>
    <t>MMBtu/year</t>
  </si>
  <si>
    <t>MWh/year</t>
  </si>
  <si>
    <t>Total Rooftop</t>
  </si>
  <si>
    <t>Top 10 buildings</t>
  </si>
  <si>
    <t>Local Government Goal</t>
  </si>
  <si>
    <t>June 2017</t>
  </si>
  <si>
    <t>tCO2e/year</t>
  </si>
  <si>
    <t>MMBtu / MWh Conversion</t>
  </si>
  <si>
    <t>MMBtu / MWh</t>
  </si>
  <si>
    <t xml:space="preserve">Total Rooftop Generation Potential </t>
  </si>
  <si>
    <t xml:space="preserve">Total Generation Potential </t>
  </si>
  <si>
    <t xml:space="preserve">Public Buildings Generation Potential </t>
  </si>
  <si>
    <t xml:space="preserve">Top 10 Buildings Generation Potential </t>
  </si>
  <si>
    <t>Solar Generation Potential</t>
  </si>
  <si>
    <t xml:space="preserve">2.   Use the Solar Resource Calculation provided by the Metropolitan Council on your Community Page, the Minnesota Solar Suitability App or Google Project Sunroof to determine your solar resource and enter this into the "Solar Resources" section. Cities may need to conduct further GIS analysis to determine the solar resource of the top 10 buildings and public buildings. </t>
  </si>
  <si>
    <t>Met Council Community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</si>
</sst>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_(* #,##0.000_);_(* \(#,##0.000\);_(* &quot;-&quot;??_);_(@_)"/>
    <numFmt numFmtId="166" formatCode="0.0%"/>
    <numFmt numFmtId="167" formatCode="_(* #,##0.0_);_(* \(#,##0.0\);_(* &quot;-&quot;??_);_(@_)"/>
  </numFmts>
  <fonts count="21" x14ac:knownFonts="1">
    <font>
      <sz val="11"/>
      <color theme="1"/>
      <name val="Calibri"/>
      <family val="2"/>
      <scheme val="minor"/>
    </font>
    <font>
      <sz val="11"/>
      <color theme="1"/>
      <name val="Calibri"/>
      <family val="2"/>
      <scheme val="minor"/>
    </font>
    <font>
      <b/>
      <sz val="19"/>
      <color rgb="FFFFFFFF"/>
      <name val="Calibri"/>
      <family val="2"/>
    </font>
    <font>
      <sz val="14"/>
      <color rgb="FF000000"/>
      <name val="Arial"/>
      <family val="2"/>
    </font>
    <font>
      <u/>
      <sz val="11"/>
      <color theme="10"/>
      <name val="Calibri"/>
      <family val="2"/>
      <scheme val="minor"/>
    </font>
    <font>
      <b/>
      <sz val="11"/>
      <color theme="0"/>
      <name val="Calibri"/>
      <family val="2"/>
      <scheme val="minor"/>
    </font>
    <font>
      <sz val="11"/>
      <color theme="0"/>
      <name val="Calibri"/>
      <family val="2"/>
      <scheme val="minor"/>
    </font>
    <font>
      <sz val="11"/>
      <color rgb="FF0070C0"/>
      <name val="Calibri"/>
      <family val="2"/>
      <scheme val="minor"/>
    </font>
    <font>
      <sz val="11"/>
      <name val="Calibri"/>
      <family val="2"/>
      <scheme val="minor"/>
    </font>
    <font>
      <sz val="10"/>
      <color theme="1"/>
      <name val="Calibri"/>
      <family val="2"/>
      <scheme val="minor"/>
    </font>
    <font>
      <u/>
      <sz val="10"/>
      <color theme="10"/>
      <name val="Calibri"/>
      <family val="2"/>
      <scheme val="minor"/>
    </font>
    <font>
      <b/>
      <sz val="10"/>
      <color theme="1"/>
      <name val="Calibri"/>
      <family val="2"/>
      <scheme val="minor"/>
    </font>
    <font>
      <vertAlign val="subscript"/>
      <sz val="10"/>
      <color theme="1"/>
      <name val="Calibri"/>
      <family val="2"/>
      <scheme val="minor"/>
    </font>
    <font>
      <sz val="20"/>
      <color rgb="FF66645F"/>
      <name val="Calibri"/>
      <family val="2"/>
      <scheme val="minor"/>
    </font>
    <font>
      <sz val="20"/>
      <color theme="5"/>
      <name val="Calibri"/>
      <family val="2"/>
      <scheme val="minor"/>
    </font>
    <font>
      <b/>
      <sz val="14"/>
      <color theme="1"/>
      <name val="Calibri"/>
      <family val="2"/>
      <scheme val="minor"/>
    </font>
    <font>
      <sz val="18"/>
      <color theme="1"/>
      <name val="Calibri"/>
      <family val="2"/>
      <scheme val="minor"/>
    </font>
    <font>
      <sz val="20"/>
      <name val="Calibri"/>
      <family val="2"/>
      <scheme val="minor"/>
    </font>
    <font>
      <b/>
      <sz val="11"/>
      <name val="Calibri"/>
      <family val="2"/>
      <scheme val="minor"/>
    </font>
    <font>
      <sz val="22"/>
      <name val="Calibri"/>
      <family val="2"/>
      <scheme val="minor"/>
    </font>
    <font>
      <sz val="10"/>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66645F"/>
        <bgColor indexed="64"/>
      </patternFill>
    </fill>
    <fill>
      <patternFill patternType="solid">
        <fgColor rgb="FFE77B46"/>
        <bgColor indexed="64"/>
      </patternFill>
    </fill>
    <fill>
      <patternFill patternType="solid">
        <fgColor rgb="FFF2F2F2"/>
        <bgColor indexed="64"/>
      </patternFill>
    </fill>
    <fill>
      <patternFill patternType="solid">
        <fgColor rgb="FFE67A46"/>
        <bgColor indexed="64"/>
      </patternFill>
    </fill>
    <fill>
      <patternFill patternType="solid">
        <fgColor rgb="FFB35D2D"/>
        <bgColor indexed="64"/>
      </patternFill>
    </fill>
    <fill>
      <patternFill patternType="solid">
        <fgColor rgb="FF699998"/>
        <bgColor indexed="64"/>
      </patternFill>
    </fill>
    <fill>
      <patternFill patternType="solid">
        <fgColor rgb="FFF2BEA3"/>
        <bgColor indexed="64"/>
      </patternFill>
    </fill>
    <fill>
      <patternFill patternType="solid">
        <fgColor rgb="FFEEEDEB"/>
        <bgColor indexed="64"/>
      </patternFill>
    </fill>
  </fills>
  <borders count="1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00">
    <xf numFmtId="0" fontId="0" fillId="0" borderId="0" xfId="0"/>
    <xf numFmtId="0" fontId="3" fillId="4" borderId="2" xfId="0" applyFont="1" applyFill="1" applyBorder="1" applyAlignment="1">
      <alignment horizontal="left" vertical="center" wrapText="1" indent="1" readingOrder="1"/>
    </xf>
    <xf numFmtId="0" fontId="3" fillId="5" borderId="3" xfId="0" applyFont="1" applyFill="1" applyBorder="1" applyAlignment="1">
      <alignment horizontal="left" vertical="center" wrapText="1" indent="1" readingOrder="1"/>
    </xf>
    <xf numFmtId="0" fontId="3" fillId="4" borderId="3" xfId="0" applyFont="1" applyFill="1" applyBorder="1" applyAlignment="1">
      <alignment horizontal="left" vertical="center" wrapText="1" indent="1" readingOrder="1"/>
    </xf>
    <xf numFmtId="17" fontId="3" fillId="5" borderId="3" xfId="0" applyNumberFormat="1" applyFont="1" applyFill="1" applyBorder="1" applyAlignment="1">
      <alignment horizontal="left" vertical="center" wrapText="1" indent="1" readingOrder="1"/>
    </xf>
    <xf numFmtId="0" fontId="2" fillId="3" borderId="1" xfId="0" applyFont="1" applyFill="1" applyBorder="1" applyAlignment="1">
      <alignment horizontal="center" vertical="center" readingOrder="1"/>
    </xf>
    <xf numFmtId="0" fontId="0" fillId="2" borderId="0" xfId="0" applyFont="1" applyFill="1"/>
    <xf numFmtId="0" fontId="7" fillId="2" borderId="0" xfId="0" applyFont="1" applyFill="1"/>
    <xf numFmtId="0" fontId="0" fillId="2" borderId="0" xfId="0" applyFont="1" applyFill="1" applyAlignment="1">
      <alignment horizontal="right"/>
    </xf>
    <xf numFmtId="49" fontId="8" fillId="2" borderId="0" xfId="0" applyNumberFormat="1" applyFont="1" applyFill="1" applyAlignment="1">
      <alignment horizontal="right"/>
    </xf>
    <xf numFmtId="0" fontId="0" fillId="0" borderId="0" xfId="0" applyFont="1"/>
    <xf numFmtId="0" fontId="0" fillId="2" borderId="0" xfId="0" applyFont="1" applyFill="1" applyAlignment="1">
      <alignment horizontal="left"/>
    </xf>
    <xf numFmtId="0" fontId="0" fillId="2" borderId="0" xfId="0" applyFont="1" applyFill="1" applyBorder="1"/>
    <xf numFmtId="0" fontId="0" fillId="2" borderId="0" xfId="0" applyFont="1" applyFill="1" applyBorder="1" applyProtection="1"/>
    <xf numFmtId="164" fontId="9" fillId="2" borderId="12" xfId="1" applyNumberFormat="1" applyFont="1" applyFill="1" applyBorder="1" applyAlignment="1" applyProtection="1">
      <alignment horizontal="center" vertical="center"/>
      <protection locked="0"/>
    </xf>
    <xf numFmtId="0" fontId="5" fillId="7" borderId="0" xfId="0" applyFont="1" applyFill="1" applyBorder="1" applyAlignment="1" applyProtection="1">
      <alignment horizontal="left"/>
    </xf>
    <xf numFmtId="0" fontId="5" fillId="7" borderId="0" xfId="0" applyFont="1" applyFill="1" applyBorder="1" applyAlignment="1" applyProtection="1">
      <alignment horizontal="center"/>
    </xf>
    <xf numFmtId="0" fontId="5" fillId="6" borderId="0" xfId="0" applyFont="1" applyFill="1" applyBorder="1" applyAlignment="1" applyProtection="1">
      <alignment horizontal="left"/>
    </xf>
    <xf numFmtId="0" fontId="5" fillId="6" borderId="0" xfId="0" applyFont="1" applyFill="1" applyBorder="1" applyAlignment="1" applyProtection="1">
      <alignment horizontal="center"/>
    </xf>
    <xf numFmtId="0" fontId="5" fillId="6" borderId="0" xfId="0" applyFont="1" applyFill="1" applyBorder="1" applyAlignment="1" applyProtection="1">
      <alignment horizontal="center" wrapText="1"/>
    </xf>
    <xf numFmtId="0" fontId="9" fillId="10" borderId="0" xfId="0" applyFont="1" applyFill="1" applyBorder="1" applyProtection="1"/>
    <xf numFmtId="164" fontId="9" fillId="2" borderId="12" xfId="1" applyNumberFormat="1" applyFont="1" applyFill="1" applyBorder="1" applyProtection="1">
      <protection locked="0"/>
    </xf>
    <xf numFmtId="164" fontId="9" fillId="2" borderId="13" xfId="1" applyNumberFormat="1" applyFont="1" applyFill="1" applyBorder="1" applyProtection="1">
      <protection locked="0"/>
    </xf>
    <xf numFmtId="164" fontId="9" fillId="10" borderId="0" xfId="1" applyNumberFormat="1" applyFont="1" applyFill="1" applyBorder="1" applyProtection="1"/>
    <xf numFmtId="43" fontId="0" fillId="2" borderId="0" xfId="0" applyNumberFormat="1" applyFont="1" applyFill="1" applyBorder="1"/>
    <xf numFmtId="0" fontId="9" fillId="2" borderId="0" xfId="0" applyFont="1" applyFill="1" applyBorder="1" applyProtection="1"/>
    <xf numFmtId="164" fontId="9" fillId="2" borderId="0" xfId="1" applyNumberFormat="1" applyFont="1" applyFill="1" applyBorder="1" applyAlignment="1" applyProtection="1">
      <protection locked="0"/>
    </xf>
    <xf numFmtId="164" fontId="9" fillId="2" borderId="0" xfId="1" applyNumberFormat="1" applyFont="1" applyFill="1" applyBorder="1" applyProtection="1"/>
    <xf numFmtId="164" fontId="11" fillId="2" borderId="0" xfId="1" applyNumberFormat="1" applyFont="1" applyFill="1" applyBorder="1" applyProtection="1"/>
    <xf numFmtId="0" fontId="5" fillId="9" borderId="0" xfId="0" applyFont="1" applyFill="1" applyBorder="1" applyProtection="1"/>
    <xf numFmtId="0" fontId="5" fillId="9" borderId="0" xfId="0" applyFont="1" applyFill="1" applyBorder="1" applyAlignment="1" applyProtection="1">
      <alignment horizontal="center"/>
    </xf>
    <xf numFmtId="0" fontId="9" fillId="10" borderId="0" xfId="0" applyFont="1" applyFill="1" applyBorder="1" applyAlignment="1" applyProtection="1"/>
    <xf numFmtId="0" fontId="9" fillId="2" borderId="12" xfId="2" applyNumberFormat="1" applyFont="1" applyFill="1" applyBorder="1" applyProtection="1"/>
    <xf numFmtId="164" fontId="11" fillId="10" borderId="0" xfId="0" applyNumberFormat="1" applyFont="1" applyFill="1" applyBorder="1" applyProtection="1"/>
    <xf numFmtId="0" fontId="11" fillId="10" borderId="0" xfId="0" applyFont="1" applyFill="1" applyBorder="1" applyProtection="1"/>
    <xf numFmtId="0" fontId="0" fillId="2" borderId="0" xfId="0" applyFont="1" applyFill="1" applyBorder="1" applyAlignment="1"/>
    <xf numFmtId="43" fontId="9" fillId="2" borderId="0" xfId="1" applyNumberFormat="1" applyFont="1" applyFill="1" applyBorder="1" applyProtection="1">
      <protection locked="0"/>
    </xf>
    <xf numFmtId="164" fontId="9" fillId="2" borderId="0" xfId="1" applyNumberFormat="1" applyFont="1" applyFill="1" applyBorder="1" applyProtection="1">
      <protection locked="0"/>
    </xf>
    <xf numFmtId="0" fontId="5" fillId="8" borderId="0" xfId="0" applyFont="1" applyFill="1" applyBorder="1" applyAlignment="1" applyProtection="1"/>
    <xf numFmtId="0" fontId="0" fillId="2" borderId="4" xfId="0" applyFont="1" applyFill="1" applyBorder="1" applyProtection="1"/>
    <xf numFmtId="0" fontId="5" fillId="3" borderId="6" xfId="0" applyFont="1" applyFill="1" applyBorder="1" applyProtection="1"/>
    <xf numFmtId="0" fontId="0" fillId="3" borderId="5" xfId="0" applyFont="1" applyFill="1" applyBorder="1" applyProtection="1"/>
    <xf numFmtId="0" fontId="5" fillId="3" borderId="5" xfId="0" applyFont="1" applyFill="1" applyBorder="1" applyAlignment="1" applyProtection="1">
      <alignment horizontal="left"/>
    </xf>
    <xf numFmtId="0" fontId="5" fillId="3" borderId="5" xfId="0" applyFont="1" applyFill="1" applyBorder="1" applyAlignment="1" applyProtection="1">
      <alignment horizontal="center"/>
    </xf>
    <xf numFmtId="0" fontId="5" fillId="3" borderId="7" xfId="0" applyFont="1" applyFill="1" applyBorder="1" applyAlignment="1" applyProtection="1">
      <alignment horizontal="center"/>
    </xf>
    <xf numFmtId="0" fontId="0" fillId="2" borderId="0" xfId="0" applyFont="1" applyFill="1" applyAlignment="1"/>
    <xf numFmtId="43" fontId="14" fillId="2" borderId="0" xfId="1" applyNumberFormat="1" applyFont="1" applyFill="1" applyBorder="1" applyAlignment="1">
      <alignment vertical="center"/>
    </xf>
    <xf numFmtId="0" fontId="5" fillId="3" borderId="6" xfId="0" applyFont="1" applyFill="1" applyBorder="1" applyAlignment="1" applyProtection="1">
      <alignment horizontal="left"/>
    </xf>
    <xf numFmtId="0" fontId="9" fillId="10" borderId="8" xfId="0" applyFont="1" applyFill="1" applyBorder="1" applyProtection="1"/>
    <xf numFmtId="165" fontId="9" fillId="10" borderId="0" xfId="1" applyNumberFormat="1" applyFont="1" applyFill="1" applyBorder="1" applyAlignment="1" applyProtection="1">
      <alignment horizontal="left" indent="1"/>
    </xf>
    <xf numFmtId="164" fontId="9" fillId="10" borderId="0" xfId="1" applyNumberFormat="1" applyFont="1" applyFill="1" applyBorder="1" applyAlignment="1" applyProtection="1"/>
    <xf numFmtId="0" fontId="9" fillId="10" borderId="10" xfId="0" applyFont="1" applyFill="1" applyBorder="1" applyProtection="1"/>
    <xf numFmtId="164" fontId="9" fillId="10" borderId="4" xfId="1" applyNumberFormat="1" applyFont="1" applyFill="1" applyBorder="1" applyAlignment="1" applyProtection="1"/>
    <xf numFmtId="0" fontId="6" fillId="2" borderId="0" xfId="0" applyFont="1" applyFill="1" applyBorder="1"/>
    <xf numFmtId="43" fontId="7" fillId="2" borderId="0" xfId="0" applyNumberFormat="1" applyFont="1" applyFill="1" applyBorder="1"/>
    <xf numFmtId="0" fontId="7" fillId="2" borderId="0" xfId="0" applyFont="1" applyFill="1" applyBorder="1"/>
    <xf numFmtId="0" fontId="8" fillId="2" borderId="0" xfId="0" applyFont="1" applyFill="1" applyBorder="1"/>
    <xf numFmtId="0" fontId="15" fillId="0" borderId="0" xfId="0" applyFont="1"/>
    <xf numFmtId="0" fontId="8" fillId="0" borderId="0" xfId="0" applyFont="1"/>
    <xf numFmtId="0" fontId="8" fillId="2" borderId="0" xfId="0" applyFont="1" applyFill="1"/>
    <xf numFmtId="164" fontId="18" fillId="2" borderId="0" xfId="0" applyNumberFormat="1" applyFont="1" applyFill="1"/>
    <xf numFmtId="164" fontId="17" fillId="2" borderId="0" xfId="1" applyNumberFormat="1" applyFont="1" applyFill="1" applyAlignment="1">
      <alignment horizontal="center" vertical="center"/>
    </xf>
    <xf numFmtId="9" fontId="19" fillId="2" borderId="0" xfId="2" applyFont="1" applyFill="1" applyAlignment="1">
      <alignment horizontal="center" vertical="center"/>
    </xf>
    <xf numFmtId="0" fontId="20" fillId="2" borderId="0" xfId="0" applyFont="1" applyFill="1" applyBorder="1"/>
    <xf numFmtId="9" fontId="20" fillId="2" borderId="0" xfId="0" applyNumberFormat="1" applyFont="1" applyFill="1" applyBorder="1"/>
    <xf numFmtId="166" fontId="20" fillId="2" borderId="0" xfId="0" applyNumberFormat="1" applyFont="1" applyFill="1" applyBorder="1"/>
    <xf numFmtId="43" fontId="20" fillId="2" borderId="0" xfId="0" applyNumberFormat="1" applyFont="1" applyFill="1" applyBorder="1"/>
    <xf numFmtId="164" fontId="20" fillId="2" borderId="0" xfId="0" applyNumberFormat="1" applyFont="1" applyFill="1" applyBorder="1"/>
    <xf numFmtId="0" fontId="20" fillId="2" borderId="0" xfId="0" applyFont="1" applyFill="1" applyBorder="1" applyProtection="1"/>
    <xf numFmtId="164" fontId="20" fillId="2" borderId="0" xfId="1" applyNumberFormat="1" applyFont="1" applyFill="1" applyBorder="1" applyProtection="1">
      <protection locked="0"/>
    </xf>
    <xf numFmtId="0" fontId="9" fillId="10" borderId="9" xfId="0" applyFont="1" applyFill="1" applyBorder="1" applyAlignment="1" applyProtection="1">
      <alignment horizontal="left"/>
    </xf>
    <xf numFmtId="0" fontId="9" fillId="10" borderId="11" xfId="0" applyFont="1" applyFill="1" applyBorder="1" applyAlignment="1" applyProtection="1">
      <alignment horizontal="left"/>
    </xf>
    <xf numFmtId="9" fontId="19" fillId="2" borderId="0" xfId="2" applyFont="1" applyFill="1" applyAlignment="1">
      <alignment horizontal="center" vertical="center"/>
    </xf>
    <xf numFmtId="164" fontId="17" fillId="2" borderId="0" xfId="1" applyNumberFormat="1" applyFont="1" applyFill="1" applyAlignment="1">
      <alignment horizontal="center" vertical="center"/>
    </xf>
    <xf numFmtId="164" fontId="13" fillId="2" borderId="0" xfId="1" applyNumberFormat="1" applyFont="1" applyFill="1" applyBorder="1" applyAlignment="1">
      <alignment horizontal="center" vertical="center"/>
    </xf>
    <xf numFmtId="164" fontId="17" fillId="2" borderId="0" xfId="1" applyNumberFormat="1" applyFont="1" applyFill="1" applyBorder="1" applyAlignment="1">
      <alignment horizontal="center" vertical="center" wrapText="1"/>
    </xf>
    <xf numFmtId="164" fontId="17" fillId="2" borderId="0" xfId="1" applyNumberFormat="1" applyFont="1" applyFill="1" applyBorder="1" applyAlignment="1">
      <alignment horizontal="center" vertical="center"/>
    </xf>
    <xf numFmtId="0" fontId="9" fillId="2" borderId="8"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9" xfId="0" applyFont="1" applyFill="1" applyBorder="1" applyAlignment="1" applyProtection="1">
      <alignment horizontal="left" vertical="top" wrapText="1"/>
    </xf>
    <xf numFmtId="0" fontId="9" fillId="0" borderId="10" xfId="0" applyFont="1" applyFill="1" applyBorder="1" applyAlignment="1" applyProtection="1">
      <alignment horizontal="left" wrapText="1"/>
    </xf>
    <xf numFmtId="0" fontId="9" fillId="0" borderId="4" xfId="0" applyFont="1" applyFill="1" applyBorder="1" applyAlignment="1" applyProtection="1">
      <alignment horizontal="left" wrapText="1"/>
    </xf>
    <xf numFmtId="0" fontId="9" fillId="0" borderId="11" xfId="0" applyFont="1" applyFill="1" applyBorder="1" applyAlignment="1" applyProtection="1">
      <alignment horizontal="left" wrapText="1"/>
    </xf>
    <xf numFmtId="0" fontId="10" fillId="10" borderId="8" xfId="3" applyFont="1" applyFill="1" applyBorder="1" applyAlignment="1" applyProtection="1">
      <alignment horizontal="center" vertical="center" wrapText="1"/>
    </xf>
    <xf numFmtId="0" fontId="10" fillId="10" borderId="9" xfId="3" applyFont="1" applyFill="1" applyBorder="1" applyAlignment="1" applyProtection="1">
      <alignment horizontal="center" vertical="center" wrapText="1"/>
    </xf>
    <xf numFmtId="0" fontId="10" fillId="10" borderId="8" xfId="3" applyFont="1" applyFill="1" applyBorder="1" applyAlignment="1" applyProtection="1">
      <alignment horizontal="center" vertical="center"/>
    </xf>
    <xf numFmtId="0" fontId="10" fillId="10" borderId="9" xfId="3" applyFont="1" applyFill="1" applyBorder="1" applyAlignment="1" applyProtection="1">
      <alignment horizontal="center" vertical="center"/>
    </xf>
    <xf numFmtId="0" fontId="10" fillId="10" borderId="10" xfId="3" applyFont="1" applyFill="1" applyBorder="1" applyAlignment="1" applyProtection="1">
      <alignment horizontal="center" vertical="center"/>
    </xf>
    <xf numFmtId="0" fontId="10" fillId="10" borderId="11" xfId="3" applyFont="1" applyFill="1" applyBorder="1" applyAlignment="1" applyProtection="1">
      <alignment horizontal="center" vertical="center"/>
    </xf>
    <xf numFmtId="0" fontId="5" fillId="3" borderId="0" xfId="0" applyFont="1" applyFill="1" applyBorder="1" applyAlignment="1" applyProtection="1">
      <alignment horizontal="left"/>
    </xf>
    <xf numFmtId="9" fontId="16" fillId="10" borderId="0" xfId="2" applyFont="1" applyFill="1" applyBorder="1" applyAlignment="1" applyProtection="1">
      <alignment horizontal="left" vertical="center" wrapText="1" indent="11"/>
    </xf>
    <xf numFmtId="0" fontId="9" fillId="2" borderId="8"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9" fillId="2" borderId="9" xfId="0" applyFont="1" applyFill="1" applyBorder="1" applyAlignment="1" applyProtection="1">
      <alignment horizontal="left" wrapText="1"/>
    </xf>
    <xf numFmtId="0" fontId="9" fillId="0" borderId="8"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5" fillId="3" borderId="6" xfId="0" applyFont="1" applyFill="1" applyBorder="1" applyAlignment="1" applyProtection="1">
      <alignment horizontal="center"/>
    </xf>
    <xf numFmtId="0" fontId="5" fillId="3" borderId="7" xfId="0" applyFont="1" applyFill="1" applyBorder="1" applyAlignment="1" applyProtection="1">
      <alignment horizontal="center"/>
    </xf>
    <xf numFmtId="167" fontId="11" fillId="10" borderId="0" xfId="0" applyNumberFormat="1" applyFont="1" applyFill="1" applyBorder="1" applyProtection="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CCC8C4"/>
      <color rgb="FFEEEDEB"/>
      <color rgb="FF699998"/>
      <color rgb="FFF2BEA3"/>
      <color rgb="FFB35D2D"/>
      <color rgb="FFE67A46"/>
      <color rgb="FF66645F"/>
      <color rgb="FF9F9B95"/>
      <color rgb="FFABDDDF"/>
      <color rgb="FFDD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Solar Generation Potential (MWh/yr)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F2BEA3"/>
            </a:solidFill>
            <a:ln>
              <a:noFill/>
            </a:ln>
            <a:effectLst/>
          </c:spPr>
          <c:invertIfNegative val="0"/>
          <c:cat>
            <c:strRef>
              <c:f>'Solar Energy Calculator'!$E$54:$E$57</c:f>
              <c:strCache>
                <c:ptCount val="3"/>
                <c:pt idx="0">
                  <c:v>Total Rooftop</c:v>
                </c:pt>
                <c:pt idx="1">
                  <c:v>Top 10 buildings</c:v>
                </c:pt>
                <c:pt idx="2">
                  <c:v>Local Government Goal</c:v>
                </c:pt>
              </c:strCache>
            </c:strRef>
          </c:cat>
          <c:val>
            <c:numRef>
              <c:f>'Solar Energy Calculator'!$G$54:$G$57</c:f>
              <c:numCache>
                <c:formatCode>_(* #,##0_);_(* \(#,##0\);_(* "-"??_);_(@_)</c:formatCode>
                <c:ptCount val="4"/>
                <c:pt idx="0">
                  <c:v>286513</c:v>
                </c:pt>
                <c:pt idx="1">
                  <c:v>28490</c:v>
                </c:pt>
                <c:pt idx="2">
                  <c:v>124602.50586166471</c:v>
                </c:pt>
              </c:numCache>
            </c:numRef>
          </c:val>
          <c:extLst>
            <c:ext xmlns:c16="http://schemas.microsoft.com/office/drawing/2014/chart" uri="{C3380CC4-5D6E-409C-BE32-E72D297353CC}">
              <c16:uniqueId val="{00000000-634D-4296-8CC0-E7884E18BF4E}"/>
            </c:ext>
          </c:extLst>
        </c:ser>
        <c:dLbls>
          <c:showLegendKey val="0"/>
          <c:showVal val="0"/>
          <c:showCatName val="0"/>
          <c:showSerName val="0"/>
          <c:showPercent val="0"/>
          <c:showBubbleSize val="0"/>
        </c:dLbls>
        <c:gapWidth val="150"/>
        <c:axId val="484840792"/>
        <c:axId val="484837512"/>
      </c:barChart>
      <c:lineChart>
        <c:grouping val="standard"/>
        <c:varyColors val="0"/>
        <c:ser>
          <c:idx val="2"/>
          <c:order val="1"/>
          <c:tx>
            <c:v>1.5%</c:v>
          </c:tx>
          <c:spPr>
            <a:ln w="25400" cap="rnd">
              <a:solidFill>
                <a:srgbClr val="699998"/>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634D-4296-8CC0-E7884E18BF4E}"/>
                </c:ext>
              </c:extLst>
            </c:dLbl>
            <c:dLbl>
              <c:idx val="1"/>
              <c:delete val="1"/>
              <c:extLst>
                <c:ext xmlns:c15="http://schemas.microsoft.com/office/drawing/2012/chart" uri="{CE6537A1-D6FC-4f65-9D91-7224C49458BB}"/>
                <c:ext xmlns:c16="http://schemas.microsoft.com/office/drawing/2014/chart" uri="{C3380CC4-5D6E-409C-BE32-E72D297353CC}">
                  <c16:uniqueId val="{0000000C-634D-4296-8CC0-E7884E18BF4E}"/>
                </c:ext>
              </c:extLst>
            </c:dLbl>
            <c:dLbl>
              <c:idx val="2"/>
              <c:delete val="1"/>
              <c:extLst>
                <c:ext xmlns:c15="http://schemas.microsoft.com/office/drawing/2012/chart" uri="{CE6537A1-D6FC-4f65-9D91-7224C49458BB}"/>
                <c:ext xmlns:c16="http://schemas.microsoft.com/office/drawing/2014/chart" uri="{C3380CC4-5D6E-409C-BE32-E72D297353CC}">
                  <c16:uniqueId val="{00000007-634D-4296-8CC0-E7884E18BF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'Solar Energy Calculator'!$K$23</c:f>
              <c:numCache>
                <c:formatCode>_(* #,##0_);_(* \(#,##0\);_(* "-"??_);_(@_)</c:formatCode>
                <c:ptCount val="1"/>
              </c:numCache>
            </c:numRef>
          </c:cat>
          <c:val>
            <c:numRef>
              <c:f>'Solar Energy Calculator'!$H$54:$H$57</c:f>
              <c:numCache>
                <c:formatCode>_(* #,##0_);_(* \(#,##0\);_(* "-"??_);_(@_)</c:formatCode>
                <c:ptCount val="4"/>
                <c:pt idx="0">
                  <c:v>7476.1503516998828</c:v>
                </c:pt>
                <c:pt idx="1">
                  <c:v>7476.1503516998828</c:v>
                </c:pt>
                <c:pt idx="2">
                  <c:v>7476.1503516998828</c:v>
                </c:pt>
                <c:pt idx="3">
                  <c:v>7476.1503516998828</c:v>
                </c:pt>
              </c:numCache>
            </c:numRef>
          </c:val>
          <c:smooth val="0"/>
          <c:extLst>
            <c:ext xmlns:c16="http://schemas.microsoft.com/office/drawing/2014/chart" uri="{C3380CC4-5D6E-409C-BE32-E72D297353CC}">
              <c16:uniqueId val="{00000002-634D-4296-8CC0-E7884E18BF4E}"/>
            </c:ext>
          </c:extLst>
        </c:ser>
        <c:ser>
          <c:idx val="1"/>
          <c:order val="2"/>
          <c:tx>
            <c:v>10%</c:v>
          </c:tx>
          <c:spPr>
            <a:ln w="25400" cap="rnd" cmpd="sng">
              <a:solidFill>
                <a:srgbClr val="699998"/>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634D-4296-8CC0-E7884E18BF4E}"/>
                </c:ext>
              </c:extLst>
            </c:dLbl>
            <c:dLbl>
              <c:idx val="1"/>
              <c:delete val="1"/>
              <c:extLst>
                <c:ext xmlns:c15="http://schemas.microsoft.com/office/drawing/2012/chart" uri="{CE6537A1-D6FC-4f65-9D91-7224C49458BB}"/>
                <c:ext xmlns:c16="http://schemas.microsoft.com/office/drawing/2014/chart" uri="{C3380CC4-5D6E-409C-BE32-E72D297353CC}">
                  <c16:uniqueId val="{0000000B-634D-4296-8CC0-E7884E18BF4E}"/>
                </c:ext>
              </c:extLst>
            </c:dLbl>
            <c:dLbl>
              <c:idx val="2"/>
              <c:delete val="1"/>
              <c:extLst>
                <c:ext xmlns:c15="http://schemas.microsoft.com/office/drawing/2012/chart" uri="{CE6537A1-D6FC-4f65-9D91-7224C49458BB}"/>
                <c:ext xmlns:c16="http://schemas.microsoft.com/office/drawing/2014/chart" uri="{C3380CC4-5D6E-409C-BE32-E72D297353CC}">
                  <c16:uniqueId val="{00000008-634D-4296-8CC0-E7884E18BF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'Solar Energy Calculator'!$K$23</c:f>
              <c:numCache>
                <c:formatCode>_(* #,##0_);_(* \(#,##0\);_(* "-"??_);_(@_)</c:formatCode>
                <c:ptCount val="1"/>
              </c:numCache>
            </c:numRef>
          </c:cat>
          <c:val>
            <c:numRef>
              <c:f>'Solar Energy Calculator'!$F$54:$F$57</c:f>
              <c:numCache>
                <c:formatCode>_(* #,##0.00_);_(* \(#,##0.00\);_(* "-"??_);_(@_)</c:formatCode>
                <c:ptCount val="4"/>
                <c:pt idx="0">
                  <c:v>49841.002344665889</c:v>
                </c:pt>
                <c:pt idx="1">
                  <c:v>49841.002344665889</c:v>
                </c:pt>
                <c:pt idx="2">
                  <c:v>49841.002344665889</c:v>
                </c:pt>
                <c:pt idx="3">
                  <c:v>49841.002344665889</c:v>
                </c:pt>
              </c:numCache>
            </c:numRef>
          </c:val>
          <c:smooth val="0"/>
          <c:extLst>
            <c:ext xmlns:c16="http://schemas.microsoft.com/office/drawing/2014/chart" uri="{C3380CC4-5D6E-409C-BE32-E72D297353CC}">
              <c16:uniqueId val="{00000001-634D-4296-8CC0-E7884E18BF4E}"/>
            </c:ext>
          </c:extLst>
        </c:ser>
        <c:ser>
          <c:idx val="3"/>
          <c:order val="3"/>
          <c:tx>
            <c:v>25%</c:v>
          </c:tx>
          <c:spPr>
            <a:ln w="25400" cap="rnd">
              <a:solidFill>
                <a:srgbClr val="699998"/>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634D-4296-8CC0-E7884E18BF4E}"/>
                </c:ext>
              </c:extLst>
            </c:dLbl>
            <c:dLbl>
              <c:idx val="1"/>
              <c:delete val="1"/>
              <c:extLst>
                <c:ext xmlns:c15="http://schemas.microsoft.com/office/drawing/2012/chart" uri="{CE6537A1-D6FC-4f65-9D91-7224C49458BB}"/>
                <c:ext xmlns:c16="http://schemas.microsoft.com/office/drawing/2014/chart" uri="{C3380CC4-5D6E-409C-BE32-E72D297353CC}">
                  <c16:uniqueId val="{0000000A-634D-4296-8CC0-E7884E18BF4E}"/>
                </c:ext>
              </c:extLst>
            </c:dLbl>
            <c:dLbl>
              <c:idx val="2"/>
              <c:delete val="1"/>
              <c:extLst>
                <c:ext xmlns:c15="http://schemas.microsoft.com/office/drawing/2012/chart" uri="{CE6537A1-D6FC-4f65-9D91-7224C49458BB}"/>
                <c:ext xmlns:c16="http://schemas.microsoft.com/office/drawing/2014/chart" uri="{C3380CC4-5D6E-409C-BE32-E72D297353CC}">
                  <c16:uniqueId val="{00000009-634D-4296-8CC0-E7884E18BF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'Solar Energy Calculator'!$K$23</c:f>
              <c:numCache>
                <c:formatCode>_(* #,##0_);_(* \(#,##0\);_(* "-"??_);_(@_)</c:formatCode>
                <c:ptCount val="1"/>
              </c:numCache>
            </c:numRef>
          </c:cat>
          <c:val>
            <c:numRef>
              <c:f>'Solar Energy Calculator'!$I$54:$I$57</c:f>
              <c:numCache>
                <c:formatCode>_(* #,##0_);_(* \(#,##0\);_(* "-"??_);_(@_)</c:formatCode>
                <c:ptCount val="4"/>
                <c:pt idx="0">
                  <c:v>124602.50586166471</c:v>
                </c:pt>
                <c:pt idx="1">
                  <c:v>124602.50586166471</c:v>
                </c:pt>
                <c:pt idx="2">
                  <c:v>124602.50586166471</c:v>
                </c:pt>
                <c:pt idx="3">
                  <c:v>124602.50586166471</c:v>
                </c:pt>
              </c:numCache>
            </c:numRef>
          </c:val>
          <c:smooth val="0"/>
          <c:extLst>
            <c:ext xmlns:c16="http://schemas.microsoft.com/office/drawing/2014/chart" uri="{C3380CC4-5D6E-409C-BE32-E72D297353CC}">
              <c16:uniqueId val="{00000003-634D-4296-8CC0-E7884E18BF4E}"/>
            </c:ext>
          </c:extLst>
        </c:ser>
        <c:dLbls>
          <c:showLegendKey val="0"/>
          <c:showVal val="0"/>
          <c:showCatName val="0"/>
          <c:showSerName val="0"/>
          <c:showPercent val="0"/>
          <c:showBubbleSize val="0"/>
        </c:dLbls>
        <c:marker val="1"/>
        <c:smooth val="0"/>
        <c:axId val="484840792"/>
        <c:axId val="484837512"/>
      </c:lineChart>
      <c:catAx>
        <c:axId val="484840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837512"/>
        <c:crosses val="autoZero"/>
        <c:auto val="1"/>
        <c:lblAlgn val="ctr"/>
        <c:lblOffset val="100"/>
        <c:noMultiLvlLbl val="0"/>
      </c:catAx>
      <c:valAx>
        <c:axId val="48483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840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7</xdr:col>
      <xdr:colOff>79862</xdr:colOff>
      <xdr:row>4</xdr:row>
      <xdr:rowOff>7327</xdr:rowOff>
    </xdr:from>
    <xdr:to>
      <xdr:col>12</xdr:col>
      <xdr:colOff>399902</xdr:colOff>
      <xdr:row>16</xdr:row>
      <xdr:rowOff>536230</xdr:rowOff>
    </xdr:to>
    <xdr:graphicFrame macro="">
      <xdr:nvGraphicFramePr>
        <xdr:cNvPr id="8" name="Chart 7">
          <a:extLst>
            <a:ext uri="{FF2B5EF4-FFF2-40B4-BE49-F238E27FC236}">
              <a16:creationId xmlns:a16="http://schemas.microsoft.com/office/drawing/2014/main" id="{898FD2A5-80D9-4D26-9E07-768E49B1D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7327</xdr:colOff>
      <xdr:row>16</xdr:row>
      <xdr:rowOff>7327</xdr:rowOff>
    </xdr:from>
    <xdr:to>
      <xdr:col>1</xdr:col>
      <xdr:colOff>805962</xdr:colOff>
      <xdr:row>17</xdr:row>
      <xdr:rowOff>9014</xdr:rowOff>
    </xdr:to>
    <xdr:sp macro="" textlink="">
      <xdr:nvSpPr>
        <xdr:cNvPr id="4" name="Rectangle 3">
          <a:extLst>
            <a:ext uri="{FF2B5EF4-FFF2-40B4-BE49-F238E27FC236}">
              <a16:creationId xmlns:a16="http://schemas.microsoft.com/office/drawing/2014/main" id="{3FB76E41-010E-4B1E-8BB4-04D3891BDCC1}"/>
            </a:ext>
          </a:extLst>
        </xdr:cNvPr>
        <xdr:cNvSpPr>
          <a:spLocks/>
        </xdr:cNvSpPr>
      </xdr:nvSpPr>
      <xdr:spPr>
        <a:xfrm>
          <a:off x="175846" y="2762250"/>
          <a:ext cx="798635" cy="1078745"/>
        </a:xfrm>
        <a:prstGeom prst="rect">
          <a:avLst/>
        </a:prstGeom>
        <a:blipFill dpi="0" rotWithShape="1">
          <a:blip xmlns:r="http://schemas.openxmlformats.org/officeDocument/2006/relationships" r:embed="rId2">
            <a:alphaModFix amt="25000"/>
          </a:blip>
          <a:srcRect/>
          <a:stretch>
            <a:fillRect l="-50069" r="-2"/>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theme/theme1.xml><?xml version="1.0" encoding="utf-8"?>
<a:theme xmlns:a="http://schemas.openxmlformats.org/drawingml/2006/main" name="Office Theme">
  <a:themeElements>
    <a:clrScheme name="GPI">
      <a:dk1>
        <a:sysClr val="windowText" lastClr="000000"/>
      </a:dk1>
      <a:lt1>
        <a:sysClr val="window" lastClr="FFFFFF"/>
      </a:lt1>
      <a:dk2>
        <a:srgbClr val="373545"/>
      </a:dk2>
      <a:lt2>
        <a:srgbClr val="CEDBE6"/>
      </a:lt2>
      <a:accent1>
        <a:srgbClr val="1E447C"/>
      </a:accent1>
      <a:accent2>
        <a:srgbClr val="8DC63F"/>
      </a:accent2>
      <a:accent3>
        <a:srgbClr val="EE3124"/>
      </a:accent3>
      <a:accent4>
        <a:srgbClr val="00A4E4"/>
      </a:accent4>
      <a:accent5>
        <a:srgbClr val="FFC425"/>
      </a:accent5>
      <a:accent6>
        <a:srgbClr val="FFFFFF"/>
      </a:accent6>
      <a:hlink>
        <a:srgbClr val="1E447C"/>
      </a:hlink>
      <a:folHlink>
        <a:srgbClr val="00A4E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PI">
    <a:dk1>
      <a:sysClr val="windowText" lastClr="000000"/>
    </a:dk1>
    <a:lt1>
      <a:sysClr val="window" lastClr="FFFFFF"/>
    </a:lt1>
    <a:dk2>
      <a:srgbClr val="373545"/>
    </a:dk2>
    <a:lt2>
      <a:srgbClr val="CEDBE6"/>
    </a:lt2>
    <a:accent1>
      <a:srgbClr val="1E447C"/>
    </a:accent1>
    <a:accent2>
      <a:srgbClr val="8DC63F"/>
    </a:accent2>
    <a:accent3>
      <a:srgbClr val="EE3124"/>
    </a:accent3>
    <a:accent4>
      <a:srgbClr val="00A4E4"/>
    </a:accent4>
    <a:accent5>
      <a:srgbClr val="FFC425"/>
    </a:accent5>
    <a:accent6>
      <a:srgbClr val="FFFFFF"/>
    </a:accent6>
    <a:hlink>
      <a:srgbClr val="1E447C"/>
    </a:hlink>
    <a:folHlink>
      <a:srgbClr val="00A4E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regionalindicatorsmn.com/" TargetMode="External"/><Relationship Id="rId7" Type="http://schemas.openxmlformats.org/officeDocument/2006/relationships/drawing" Target="../drawings/drawing1.xml"/><Relationship Id="rId2" Type="http://schemas.openxmlformats.org/officeDocument/2006/relationships/hyperlink" Target="https://www.google.com/get/sunroof/data-explorer/" TargetMode="External"/><Relationship Id="rId1" Type="http://schemas.openxmlformats.org/officeDocument/2006/relationships/hyperlink" Target="https://solarapp.gisdata.mn.gov/solarapp/" TargetMode="External"/><Relationship Id="rId6" Type="http://schemas.openxmlformats.org/officeDocument/2006/relationships/printerSettings" Target="../printerSettings/printerSettings1.bin"/><Relationship Id="rId5" Type="http://schemas.openxmlformats.org/officeDocument/2006/relationships/hyperlink" Target="https://lphonline.metc.state.mn.us/commportal" TargetMode="External"/><Relationship Id="rId4" Type="http://schemas.openxmlformats.org/officeDocument/2006/relationships/hyperlink" Target="https://metrocouncil.org/Handbook/Plan-Elements/Resilienc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tabSelected="1" zoomScale="130" zoomScaleNormal="130" workbookViewId="0">
      <selection activeCell="B1" sqref="B1"/>
    </sheetView>
  </sheetViews>
  <sheetFormatPr defaultColWidth="9.140625" defaultRowHeight="15" x14ac:dyDescent="0.25"/>
  <cols>
    <col min="1" max="1" width="2.5703125" style="10" customWidth="1"/>
    <col min="2" max="2" width="35.28515625" style="10" customWidth="1"/>
    <col min="3" max="4" width="13.7109375" style="10" customWidth="1"/>
    <col min="5" max="5" width="33.5703125" style="10" customWidth="1"/>
    <col min="6" max="7" width="13.7109375" style="10" customWidth="1"/>
    <col min="8" max="8" width="10.5703125" style="10" customWidth="1"/>
    <col min="9" max="9" width="10.85546875" style="10" customWidth="1"/>
    <col min="10" max="11" width="9.140625" style="6"/>
    <col min="12" max="12" width="10.28515625" style="6" customWidth="1"/>
    <col min="13" max="13" width="7.5703125" style="6" customWidth="1"/>
    <col min="14" max="19" width="9.140625" style="6"/>
    <col min="20" max="16384" width="9.140625" style="10"/>
  </cols>
  <sheetData>
    <row r="1" spans="1:17" ht="18.75" customHeight="1" x14ac:dyDescent="0.3">
      <c r="A1" s="6"/>
      <c r="B1" s="57" t="s">
        <v>84</v>
      </c>
      <c r="C1" s="7"/>
      <c r="D1" s="6"/>
      <c r="E1" s="6"/>
      <c r="F1" s="8"/>
      <c r="G1" s="9" t="s">
        <v>95</v>
      </c>
      <c r="H1" s="6"/>
      <c r="I1" s="6"/>
    </row>
    <row r="2" spans="1:17" x14ac:dyDescent="0.25">
      <c r="A2" s="6"/>
      <c r="B2" s="11" t="s">
        <v>75</v>
      </c>
      <c r="C2" s="7"/>
      <c r="D2" s="6"/>
      <c r="E2" s="6"/>
      <c r="F2" s="8"/>
      <c r="G2" s="7"/>
      <c r="H2" s="6"/>
      <c r="I2" s="6"/>
    </row>
    <row r="3" spans="1:17" x14ac:dyDescent="0.25">
      <c r="A3" s="6"/>
      <c r="B3" s="11" t="s">
        <v>76</v>
      </c>
      <c r="C3" s="7"/>
      <c r="D3" s="6"/>
      <c r="E3" s="6"/>
      <c r="F3" s="8"/>
      <c r="G3" s="14" t="s">
        <v>15</v>
      </c>
      <c r="H3" s="6"/>
      <c r="I3" s="6"/>
    </row>
    <row r="4" spans="1:17" ht="9" customHeight="1" x14ac:dyDescent="0.25">
      <c r="A4" s="6"/>
      <c r="B4" s="13"/>
      <c r="C4" s="13"/>
      <c r="D4" s="13"/>
      <c r="E4" s="13"/>
      <c r="F4" s="13"/>
      <c r="G4" s="13"/>
      <c r="H4" s="6"/>
      <c r="I4" s="6"/>
    </row>
    <row r="5" spans="1:17" x14ac:dyDescent="0.25">
      <c r="A5" s="12"/>
      <c r="B5" s="15" t="s">
        <v>77</v>
      </c>
      <c r="C5" s="16" t="s">
        <v>90</v>
      </c>
      <c r="D5" s="16" t="s">
        <v>96</v>
      </c>
      <c r="E5" s="17" t="s">
        <v>74</v>
      </c>
      <c r="F5" s="18" t="s">
        <v>90</v>
      </c>
      <c r="G5" s="19" t="s">
        <v>91</v>
      </c>
      <c r="H5" s="12"/>
      <c r="I5" s="6"/>
    </row>
    <row r="6" spans="1:17" x14ac:dyDescent="0.25">
      <c r="A6" s="12"/>
      <c r="B6" s="20" t="s">
        <v>13</v>
      </c>
      <c r="C6" s="21">
        <v>1700575</v>
      </c>
      <c r="D6" s="22">
        <v>236296</v>
      </c>
      <c r="E6" s="20" t="s">
        <v>12</v>
      </c>
      <c r="F6" s="23">
        <f>($C$6)*0.015</f>
        <v>25508.625</v>
      </c>
      <c r="G6" s="23">
        <f>F6*C27</f>
        <v>7476.1503516998828</v>
      </c>
      <c r="H6" s="6"/>
      <c r="I6" s="6"/>
    </row>
    <row r="7" spans="1:17" x14ac:dyDescent="0.25">
      <c r="A7" s="12"/>
      <c r="B7" s="20"/>
      <c r="C7" s="20"/>
      <c r="D7" s="20"/>
      <c r="E7" s="20" t="s">
        <v>10</v>
      </c>
      <c r="F7" s="23">
        <f>($C$6)*0.1</f>
        <v>170057.5</v>
      </c>
      <c r="G7" s="23">
        <f>F7*C27</f>
        <v>49841.002344665889</v>
      </c>
      <c r="H7" s="6"/>
      <c r="I7" s="12"/>
      <c r="J7" s="12"/>
      <c r="K7" s="12"/>
      <c r="L7" s="12"/>
      <c r="M7" s="12"/>
      <c r="N7" s="12"/>
      <c r="O7" s="12"/>
      <c r="P7" s="12"/>
      <c r="Q7" s="12"/>
    </row>
    <row r="8" spans="1:17" x14ac:dyDescent="0.25">
      <c r="A8" s="12"/>
      <c r="B8" s="20"/>
      <c r="C8" s="20"/>
      <c r="D8" s="20"/>
      <c r="E8" s="20" t="s">
        <v>11</v>
      </c>
      <c r="F8" s="23">
        <f>($C$6)*0.25</f>
        <v>425143.75</v>
      </c>
      <c r="G8" s="23">
        <f>F8*C27</f>
        <v>124602.50586166471</v>
      </c>
      <c r="H8" s="6"/>
      <c r="I8" s="24"/>
      <c r="J8" s="12"/>
      <c r="K8" s="12"/>
      <c r="L8" s="12"/>
      <c r="M8" s="12"/>
      <c r="N8" s="12"/>
      <c r="O8" s="12"/>
      <c r="P8" s="12"/>
      <c r="Q8" s="12"/>
    </row>
    <row r="9" spans="1:17" s="6" customFormat="1" ht="4.1500000000000004" customHeight="1" x14ac:dyDescent="0.25">
      <c r="A9" s="12"/>
      <c r="B9" s="25"/>
      <c r="C9" s="26"/>
      <c r="D9" s="26"/>
      <c r="E9" s="25"/>
      <c r="F9" s="27"/>
      <c r="G9" s="28"/>
      <c r="I9" s="24"/>
      <c r="J9" s="12"/>
      <c r="K9" s="12"/>
      <c r="L9" s="12"/>
      <c r="M9" s="12"/>
      <c r="N9" s="12"/>
      <c r="O9" s="12"/>
      <c r="P9" s="12"/>
      <c r="Q9" s="12"/>
    </row>
    <row r="10" spans="1:17" x14ac:dyDescent="0.25">
      <c r="A10" s="12"/>
      <c r="B10" s="29" t="s">
        <v>103</v>
      </c>
      <c r="C10" s="30" t="s">
        <v>0</v>
      </c>
      <c r="D10" s="30" t="s">
        <v>91</v>
      </c>
      <c r="E10" s="89" t="s">
        <v>14</v>
      </c>
      <c r="F10" s="89"/>
      <c r="G10" s="89"/>
      <c r="H10" s="6"/>
      <c r="I10" s="12"/>
      <c r="J10" s="12"/>
      <c r="K10" s="12"/>
      <c r="L10" s="12"/>
      <c r="M10" s="12"/>
      <c r="N10" s="12"/>
      <c r="O10" s="12"/>
      <c r="P10" s="12"/>
      <c r="Q10" s="12"/>
    </row>
    <row r="11" spans="1:17" x14ac:dyDescent="0.25">
      <c r="A11" s="12"/>
      <c r="B11" s="20" t="s">
        <v>100</v>
      </c>
      <c r="C11" s="23">
        <f>D11/$C$29</f>
        <v>1529.5007692307693</v>
      </c>
      <c r="D11" s="21">
        <v>1988351</v>
      </c>
      <c r="E11" s="31" t="s">
        <v>8</v>
      </c>
      <c r="F11" s="32">
        <v>25</v>
      </c>
      <c r="G11" s="20" t="s">
        <v>7</v>
      </c>
      <c r="H11" s="6"/>
      <c r="I11" s="12"/>
      <c r="J11" s="12"/>
      <c r="K11" s="12"/>
      <c r="L11" s="12"/>
      <c r="M11" s="12"/>
      <c r="N11" s="12"/>
      <c r="O11" s="12"/>
      <c r="P11" s="12"/>
      <c r="Q11" s="12"/>
    </row>
    <row r="12" spans="1:17" x14ac:dyDescent="0.25">
      <c r="A12" s="12"/>
      <c r="B12" s="20" t="s">
        <v>99</v>
      </c>
      <c r="C12" s="23">
        <f>D12/$C$29</f>
        <v>220.39461538461538</v>
      </c>
      <c r="D12" s="21">
        <v>286513</v>
      </c>
      <c r="E12" s="31" t="s">
        <v>9</v>
      </c>
      <c r="F12" s="33">
        <f>(F11/100)*($C$6)*C27</f>
        <v>124602.50586166471</v>
      </c>
      <c r="G12" s="34" t="s">
        <v>91</v>
      </c>
      <c r="H12" s="6"/>
      <c r="I12" s="12"/>
      <c r="J12" s="12"/>
      <c r="K12" s="12"/>
      <c r="L12" s="12"/>
      <c r="M12" s="12"/>
      <c r="N12" s="12"/>
      <c r="O12" s="12"/>
      <c r="P12" s="12"/>
      <c r="Q12" s="12"/>
    </row>
    <row r="13" spans="1:17" x14ac:dyDescent="0.25">
      <c r="A13" s="12"/>
      <c r="B13" s="20" t="s">
        <v>102</v>
      </c>
      <c r="C13" s="23">
        <f>D13/$C$29</f>
        <v>21.915384615384614</v>
      </c>
      <c r="D13" s="21">
        <v>28490</v>
      </c>
      <c r="E13" s="31" t="s">
        <v>73</v>
      </c>
      <c r="F13" s="99">
        <f>F12/$C$29</f>
        <v>95.848081432049781</v>
      </c>
      <c r="G13" s="34" t="s">
        <v>0</v>
      </c>
      <c r="H13" s="6"/>
      <c r="I13" s="12"/>
      <c r="J13" s="12"/>
      <c r="K13" s="12"/>
      <c r="L13" s="12"/>
      <c r="N13" s="35"/>
      <c r="O13" s="35"/>
      <c r="P13" s="12"/>
      <c r="Q13" s="12"/>
    </row>
    <row r="14" spans="1:17" x14ac:dyDescent="0.25">
      <c r="A14" s="12"/>
      <c r="B14" s="20" t="s">
        <v>101</v>
      </c>
      <c r="C14" s="23">
        <f>D14/$C$29</f>
        <v>0</v>
      </c>
      <c r="D14" s="21"/>
      <c r="E14" s="31" t="s">
        <v>78</v>
      </c>
      <c r="F14" s="23">
        <f>D6*(F11/100)</f>
        <v>59074</v>
      </c>
      <c r="G14" s="20" t="s">
        <v>85</v>
      </c>
      <c r="H14" s="6"/>
      <c r="I14" s="12"/>
      <c r="J14" s="12"/>
      <c r="K14" s="12"/>
      <c r="L14" s="12"/>
      <c r="M14" s="12"/>
      <c r="N14" s="12"/>
      <c r="O14" s="12"/>
      <c r="P14" s="12"/>
      <c r="Q14" s="12"/>
    </row>
    <row r="15" spans="1:17" s="6" customFormat="1" ht="4.9000000000000004" customHeight="1" x14ac:dyDescent="0.25">
      <c r="A15" s="12"/>
      <c r="B15" s="25"/>
      <c r="C15" s="36"/>
      <c r="D15" s="37"/>
      <c r="E15" s="25"/>
      <c r="F15" s="25"/>
      <c r="G15" s="25"/>
      <c r="I15" s="12"/>
      <c r="J15" s="12"/>
      <c r="K15" s="12"/>
      <c r="L15" s="12"/>
      <c r="M15" s="12"/>
      <c r="N15" s="12"/>
      <c r="O15" s="12"/>
      <c r="P15" s="12"/>
      <c r="Q15" s="12"/>
    </row>
    <row r="16" spans="1:17" ht="15" customHeight="1" x14ac:dyDescent="0.25">
      <c r="A16" s="12"/>
      <c r="B16" s="38" t="s">
        <v>79</v>
      </c>
      <c r="C16" s="38"/>
      <c r="D16" s="38"/>
      <c r="E16" s="38"/>
      <c r="F16" s="38"/>
      <c r="G16" s="38"/>
      <c r="H16" s="6"/>
      <c r="I16" s="12"/>
      <c r="J16" s="12"/>
      <c r="K16" s="12"/>
      <c r="L16" s="12"/>
      <c r="M16" s="12"/>
      <c r="N16" s="12"/>
      <c r="O16" s="12"/>
      <c r="P16" s="12"/>
      <c r="Q16" s="12"/>
    </row>
    <row r="17" spans="1:17" ht="84.75" customHeight="1" x14ac:dyDescent="0.25">
      <c r="A17" s="12"/>
      <c r="B17" s="90" t="str">
        <f>IF(OR(C6=0,D12=0,F11=0),"In order to see your results, follow the instructions below to populate the user inputs.",TEXT(F12/D12,"0%")&amp;" of the total rooftop solar resource is utilized, providing enough local renewable electricity to serve the equivalent of "&amp;TEXT(C6*(F11/100)/C30,"0,000")&amp;" households and resulting in a "&amp;TEXT(F11/100,"0%")&amp;" reduction in greenhouse gas emissions from electricity use.")</f>
        <v>43% of the total rooftop solar resource is utilized, providing enough local renewable electricity to serve the equivalent of 16,405 households and resulting in a 25% reduction in greenhouse gas emissions from electricity use.</v>
      </c>
      <c r="C17" s="90"/>
      <c r="D17" s="90"/>
      <c r="E17" s="90"/>
      <c r="F17" s="90"/>
      <c r="G17" s="90"/>
      <c r="H17" s="6"/>
      <c r="I17" s="12"/>
      <c r="J17" s="12"/>
      <c r="K17" s="12"/>
      <c r="L17" s="12"/>
      <c r="M17" s="12"/>
      <c r="N17" s="12"/>
      <c r="O17" s="12"/>
      <c r="P17" s="12"/>
      <c r="Q17" s="12"/>
    </row>
    <row r="18" spans="1:17" ht="13.9" customHeight="1" thickBot="1" x14ac:dyDescent="0.3">
      <c r="B18" s="39"/>
      <c r="C18" s="39"/>
      <c r="D18" s="39"/>
      <c r="E18" s="39"/>
      <c r="F18" s="39"/>
      <c r="G18" s="39"/>
      <c r="H18" s="6"/>
      <c r="I18" s="74"/>
      <c r="J18" s="74"/>
      <c r="K18" s="74"/>
      <c r="L18" s="12"/>
      <c r="M18" s="12"/>
      <c r="N18" s="12"/>
      <c r="O18" s="12"/>
      <c r="P18" s="12"/>
      <c r="Q18" s="12"/>
    </row>
    <row r="19" spans="1:17" ht="15" customHeight="1" x14ac:dyDescent="0.25">
      <c r="A19" s="6"/>
      <c r="B19" s="40" t="s">
        <v>70</v>
      </c>
      <c r="C19" s="41"/>
      <c r="D19" s="41"/>
      <c r="E19" s="42"/>
      <c r="F19" s="43"/>
      <c r="G19" s="44"/>
      <c r="H19" s="6"/>
      <c r="I19" s="45"/>
      <c r="J19" s="45"/>
      <c r="K19" s="45"/>
      <c r="L19" s="45"/>
    </row>
    <row r="20" spans="1:17" ht="15.95" customHeight="1" x14ac:dyDescent="0.25">
      <c r="A20" s="6"/>
      <c r="B20" s="91" t="s">
        <v>89</v>
      </c>
      <c r="C20" s="92"/>
      <c r="D20" s="92"/>
      <c r="E20" s="92"/>
      <c r="F20" s="92"/>
      <c r="G20" s="93"/>
      <c r="I20" s="75"/>
      <c r="J20" s="76"/>
      <c r="K20" s="76"/>
      <c r="L20" s="60"/>
      <c r="M20" s="59"/>
      <c r="N20" s="59"/>
    </row>
    <row r="21" spans="1:17" ht="40.5" customHeight="1" x14ac:dyDescent="0.25">
      <c r="A21" s="6"/>
      <c r="B21" s="94" t="s">
        <v>104</v>
      </c>
      <c r="C21" s="95"/>
      <c r="D21" s="95"/>
      <c r="E21" s="95"/>
      <c r="F21" s="95"/>
      <c r="G21" s="96"/>
      <c r="H21" s="46"/>
      <c r="I21" s="76"/>
      <c r="J21" s="76"/>
      <c r="K21" s="76"/>
      <c r="L21" s="60"/>
      <c r="M21" s="59"/>
      <c r="N21" s="59"/>
    </row>
    <row r="22" spans="1:17" ht="15.95" customHeight="1" x14ac:dyDescent="0.25">
      <c r="A22" s="6"/>
      <c r="B22" s="77" t="s">
        <v>86</v>
      </c>
      <c r="C22" s="78"/>
      <c r="D22" s="78"/>
      <c r="E22" s="78"/>
      <c r="F22" s="78"/>
      <c r="G22" s="79"/>
      <c r="H22" s="6"/>
      <c r="I22" s="73"/>
      <c r="J22" s="73"/>
      <c r="K22" s="73"/>
      <c r="L22" s="59"/>
      <c r="M22" s="59"/>
      <c r="N22" s="59"/>
    </row>
    <row r="23" spans="1:17" ht="15.95" customHeight="1" x14ac:dyDescent="0.25">
      <c r="A23" s="6"/>
      <c r="B23" s="77" t="s">
        <v>87</v>
      </c>
      <c r="C23" s="78"/>
      <c r="D23" s="78"/>
      <c r="E23" s="78"/>
      <c r="F23" s="78"/>
      <c r="G23" s="79"/>
      <c r="H23" s="6"/>
      <c r="I23" s="61"/>
      <c r="J23" s="61"/>
      <c r="K23" s="61"/>
      <c r="L23" s="59"/>
      <c r="M23" s="59"/>
      <c r="N23" s="59"/>
    </row>
    <row r="24" spans="1:17" ht="15.95" customHeight="1" thickBot="1" x14ac:dyDescent="0.3">
      <c r="A24" s="6"/>
      <c r="B24" s="80" t="s">
        <v>88</v>
      </c>
      <c r="C24" s="81"/>
      <c r="D24" s="81"/>
      <c r="E24" s="81"/>
      <c r="F24" s="81"/>
      <c r="G24" s="82"/>
      <c r="H24" s="6"/>
      <c r="I24" s="72"/>
      <c r="J24" s="72"/>
      <c r="K24" s="72"/>
      <c r="L24" s="72"/>
      <c r="M24" s="59"/>
      <c r="N24" s="59"/>
    </row>
    <row r="25" spans="1:17" ht="14.1" customHeight="1" thickBot="1" x14ac:dyDescent="0.3">
      <c r="A25" s="6"/>
      <c r="B25" s="6"/>
      <c r="C25" s="6"/>
      <c r="D25" s="6"/>
      <c r="E25" s="6"/>
      <c r="F25" s="6"/>
      <c r="G25" s="6"/>
      <c r="H25" s="6"/>
      <c r="I25" s="62"/>
      <c r="J25" s="62"/>
      <c r="K25" s="62"/>
      <c r="L25" s="62"/>
      <c r="M25" s="59"/>
      <c r="N25" s="59"/>
    </row>
    <row r="26" spans="1:17" ht="15" customHeight="1" x14ac:dyDescent="0.25">
      <c r="A26" s="6"/>
      <c r="B26" s="47" t="s">
        <v>1</v>
      </c>
      <c r="C26" s="42"/>
      <c r="D26" s="44"/>
      <c r="E26" s="6"/>
      <c r="F26" s="97" t="s">
        <v>82</v>
      </c>
      <c r="G26" s="98"/>
      <c r="H26" s="6"/>
      <c r="I26" s="62"/>
      <c r="J26" s="62"/>
      <c r="K26" s="62"/>
      <c r="L26" s="62"/>
      <c r="M26" s="59"/>
      <c r="N26" s="59"/>
    </row>
    <row r="27" spans="1:17" ht="15.95" customHeight="1" x14ac:dyDescent="0.25">
      <c r="A27" s="6"/>
      <c r="B27" s="48" t="s">
        <v>4</v>
      </c>
      <c r="C27" s="49">
        <f>1/3.412</f>
        <v>0.29308323563892147</v>
      </c>
      <c r="D27" s="70" t="s">
        <v>3</v>
      </c>
      <c r="E27" s="6"/>
      <c r="F27" s="83" t="s">
        <v>83</v>
      </c>
      <c r="G27" s="84"/>
      <c r="H27" s="6"/>
      <c r="I27" s="62"/>
      <c r="J27" s="62"/>
      <c r="K27" s="62"/>
      <c r="L27" s="62"/>
      <c r="M27" s="59"/>
      <c r="N27" s="59"/>
    </row>
    <row r="28" spans="1:17" ht="15.95" customHeight="1" x14ac:dyDescent="0.25">
      <c r="A28" s="6"/>
      <c r="B28" s="48" t="s">
        <v>97</v>
      </c>
      <c r="C28" s="49">
        <v>3.4119999999999999</v>
      </c>
      <c r="D28" s="70" t="s">
        <v>98</v>
      </c>
      <c r="E28" s="6"/>
      <c r="F28" s="85" t="s">
        <v>105</v>
      </c>
      <c r="G28" s="86"/>
      <c r="H28" s="6"/>
      <c r="I28" s="62"/>
      <c r="J28" s="62"/>
      <c r="K28" s="62"/>
      <c r="L28" s="62"/>
      <c r="M28" s="59"/>
      <c r="N28" s="59"/>
    </row>
    <row r="29" spans="1:17" ht="15.95" customHeight="1" x14ac:dyDescent="0.25">
      <c r="A29" s="6"/>
      <c r="B29" s="48" t="s">
        <v>5</v>
      </c>
      <c r="C29" s="50">
        <v>1300</v>
      </c>
      <c r="D29" s="70" t="s">
        <v>6</v>
      </c>
      <c r="E29" s="6"/>
      <c r="F29" s="85" t="s">
        <v>72</v>
      </c>
      <c r="G29" s="86"/>
      <c r="H29" s="6"/>
      <c r="I29" s="62"/>
      <c r="J29" s="62"/>
      <c r="K29" s="62"/>
      <c r="L29" s="62"/>
      <c r="M29" s="59"/>
      <c r="N29" s="59"/>
    </row>
    <row r="30" spans="1:17" ht="15.95" customHeight="1" thickBot="1" x14ac:dyDescent="0.3">
      <c r="A30" s="6"/>
      <c r="B30" s="51" t="s">
        <v>80</v>
      </c>
      <c r="C30" s="52">
        <v>25.914999999999999</v>
      </c>
      <c r="D30" s="71" t="s">
        <v>81</v>
      </c>
      <c r="E30" s="6"/>
      <c r="F30" s="87" t="s">
        <v>71</v>
      </c>
      <c r="G30" s="88"/>
      <c r="H30" s="6"/>
      <c r="I30" s="62"/>
      <c r="J30" s="62"/>
      <c r="K30" s="62"/>
      <c r="L30" s="62"/>
      <c r="M30" s="59"/>
      <c r="N30" s="59"/>
    </row>
    <row r="31" spans="1:17" ht="15" customHeight="1" x14ac:dyDescent="0.25">
      <c r="A31" s="6"/>
      <c r="B31" s="53"/>
      <c r="C31" s="53"/>
      <c r="D31" s="53"/>
      <c r="E31" s="6"/>
      <c r="F31" s="6"/>
      <c r="G31" s="6"/>
      <c r="H31" s="6"/>
      <c r="I31" s="59"/>
      <c r="J31" s="59"/>
      <c r="K31" s="59"/>
      <c r="L31" s="59"/>
      <c r="M31" s="59"/>
      <c r="N31" s="59"/>
    </row>
    <row r="32" spans="1:17" x14ac:dyDescent="0.25">
      <c r="A32" s="6"/>
      <c r="B32" s="53"/>
      <c r="C32" s="53"/>
      <c r="D32" s="53"/>
      <c r="E32" s="6"/>
      <c r="F32" s="53"/>
      <c r="G32" s="53"/>
      <c r="H32" s="6"/>
      <c r="I32" s="59"/>
      <c r="J32" s="59"/>
      <c r="K32" s="59"/>
      <c r="L32" s="59"/>
      <c r="M32" s="59"/>
      <c r="N32" s="59"/>
    </row>
    <row r="33" spans="2:17" s="53" customFormat="1" x14ac:dyDescent="0.25">
      <c r="E33" s="54"/>
      <c r="I33" s="56"/>
      <c r="J33" s="56"/>
      <c r="K33" s="56"/>
      <c r="L33" s="56"/>
      <c r="M33" s="56"/>
      <c r="N33" s="56"/>
    </row>
    <row r="34" spans="2:17" s="53" customFormat="1" x14ac:dyDescent="0.25"/>
    <row r="35" spans="2:17" s="53" customFormat="1" x14ac:dyDescent="0.25">
      <c r="C35" s="55"/>
    </row>
    <row r="36" spans="2:17" s="53" customFormat="1" x14ac:dyDescent="0.25"/>
    <row r="37" spans="2:17" s="53" customFormat="1" x14ac:dyDescent="0.25"/>
    <row r="38" spans="2:17" s="53" customFormat="1" x14ac:dyDescent="0.25"/>
    <row r="39" spans="2:17" s="53" customFormat="1" x14ac:dyDescent="0.25"/>
    <row r="40" spans="2:17" s="53" customFormat="1" x14ac:dyDescent="0.25"/>
    <row r="41" spans="2:17" s="53" customFormat="1" x14ac:dyDescent="0.25"/>
    <row r="42" spans="2:17" s="53" customFormat="1" x14ac:dyDescent="0.25"/>
    <row r="43" spans="2:17" s="53" customFormat="1" x14ac:dyDescent="0.25"/>
    <row r="44" spans="2:17" s="53" customFormat="1" x14ac:dyDescent="0.25"/>
    <row r="45" spans="2:17" s="53" customFormat="1" x14ac:dyDescent="0.25"/>
    <row r="46" spans="2:17" s="53" customFormat="1" x14ac:dyDescent="0.25"/>
    <row r="47" spans="2:17" s="53" customFormat="1" x14ac:dyDescent="0.25">
      <c r="E47" s="56"/>
      <c r="F47" s="56"/>
      <c r="G47" s="56"/>
      <c r="H47" s="56"/>
      <c r="I47" s="56"/>
      <c r="J47" s="56"/>
      <c r="K47" s="56"/>
      <c r="L47" s="56"/>
      <c r="M47" s="56"/>
      <c r="N47" s="56"/>
      <c r="O47" s="56"/>
      <c r="P47" s="56"/>
      <c r="Q47" s="56"/>
    </row>
    <row r="48" spans="2:17" s="53" customFormat="1" x14ac:dyDescent="0.25">
      <c r="B48" s="56"/>
      <c r="C48" s="56"/>
      <c r="D48" s="56"/>
      <c r="E48" s="56"/>
      <c r="F48" s="56"/>
      <c r="G48" s="56"/>
      <c r="H48" s="56"/>
      <c r="I48" s="56"/>
      <c r="J48" s="56"/>
      <c r="K48" s="56"/>
      <c r="L48" s="56"/>
      <c r="M48" s="56"/>
      <c r="N48" s="56"/>
      <c r="O48" s="56"/>
      <c r="P48" s="56"/>
      <c r="Q48" s="56"/>
    </row>
    <row r="49" spans="2:17" s="53" customFormat="1" x14ac:dyDescent="0.25">
      <c r="B49" s="56"/>
      <c r="C49" s="56"/>
      <c r="D49" s="56"/>
      <c r="E49" s="56"/>
      <c r="F49" s="56"/>
      <c r="G49" s="56"/>
      <c r="H49" s="56"/>
      <c r="I49" s="56"/>
      <c r="J49" s="56"/>
      <c r="K49" s="56"/>
      <c r="L49" s="56"/>
      <c r="M49" s="56"/>
      <c r="N49" s="56"/>
      <c r="O49" s="56"/>
      <c r="P49" s="56"/>
      <c r="Q49" s="56"/>
    </row>
    <row r="50" spans="2:17" s="53" customFormat="1" x14ac:dyDescent="0.25">
      <c r="B50" s="56"/>
      <c r="C50" s="56"/>
      <c r="D50" s="56"/>
      <c r="E50" s="56"/>
      <c r="F50" s="56"/>
      <c r="G50" s="56"/>
      <c r="H50" s="56"/>
      <c r="I50" s="56"/>
      <c r="J50" s="56"/>
      <c r="K50" s="56"/>
      <c r="L50" s="56"/>
      <c r="M50" s="56"/>
      <c r="N50" s="56"/>
      <c r="O50" s="56"/>
      <c r="P50" s="56"/>
      <c r="Q50" s="56"/>
    </row>
    <row r="51" spans="2:17" s="53" customFormat="1" x14ac:dyDescent="0.25">
      <c r="B51" s="56"/>
      <c r="C51" s="56"/>
      <c r="D51" s="56"/>
      <c r="E51" s="56"/>
      <c r="F51" s="56"/>
      <c r="G51" s="56"/>
      <c r="H51" s="56"/>
      <c r="I51" s="56"/>
      <c r="J51" s="56"/>
      <c r="K51" s="56"/>
      <c r="L51" s="56"/>
      <c r="M51" s="56"/>
      <c r="N51" s="56"/>
      <c r="O51" s="56"/>
      <c r="P51" s="56"/>
      <c r="Q51" s="56"/>
    </row>
    <row r="52" spans="2:17" s="53" customFormat="1" x14ac:dyDescent="0.25">
      <c r="B52" s="56"/>
      <c r="C52" s="56"/>
      <c r="E52" s="63"/>
      <c r="F52" s="64">
        <v>0.1</v>
      </c>
      <c r="G52" s="63"/>
      <c r="H52" s="65">
        <v>1.4999999999999999E-2</v>
      </c>
      <c r="I52" s="64">
        <v>0.25</v>
      </c>
      <c r="J52" s="56"/>
      <c r="K52" s="56"/>
      <c r="L52" s="56"/>
      <c r="M52" s="56"/>
      <c r="N52" s="56"/>
      <c r="O52" s="56"/>
      <c r="P52" s="56"/>
      <c r="Q52" s="56"/>
    </row>
    <row r="53" spans="2:17" s="53" customFormat="1" x14ac:dyDescent="0.25">
      <c r="B53" s="56"/>
      <c r="C53" s="56"/>
      <c r="E53" s="63"/>
      <c r="F53" s="66">
        <f>$G$7</f>
        <v>49841.002344665889</v>
      </c>
      <c r="G53" s="63"/>
      <c r="H53" s="67">
        <f>$G$6</f>
        <v>7476.1503516998828</v>
      </c>
      <c r="I53" s="67">
        <f>$G$8</f>
        <v>124602.50586166471</v>
      </c>
      <c r="J53" s="56"/>
      <c r="K53" s="56"/>
      <c r="L53" s="56"/>
      <c r="M53" s="56"/>
      <c r="N53" s="56"/>
      <c r="O53" s="56"/>
      <c r="P53" s="56"/>
      <c r="Q53" s="56"/>
    </row>
    <row r="54" spans="2:17" s="53" customFormat="1" x14ac:dyDescent="0.25">
      <c r="B54" s="56"/>
      <c r="C54" s="56"/>
      <c r="E54" s="68" t="s">
        <v>92</v>
      </c>
      <c r="F54" s="66">
        <f t="shared" ref="F54:F57" si="0">$G$7</f>
        <v>49841.002344665889</v>
      </c>
      <c r="G54" s="69">
        <f>D12</f>
        <v>286513</v>
      </c>
      <c r="H54" s="67">
        <f t="shared" ref="H54:H57" si="1">$G$6</f>
        <v>7476.1503516998828</v>
      </c>
      <c r="I54" s="67">
        <f t="shared" ref="I54:I57" si="2">$G$8</f>
        <v>124602.50586166471</v>
      </c>
      <c r="J54" s="56"/>
      <c r="K54" s="56"/>
      <c r="L54" s="56"/>
      <c r="M54" s="56"/>
      <c r="N54" s="56"/>
      <c r="O54" s="56"/>
      <c r="P54" s="56"/>
      <c r="Q54" s="56"/>
    </row>
    <row r="55" spans="2:17" s="53" customFormat="1" x14ac:dyDescent="0.25">
      <c r="B55" s="56"/>
      <c r="C55" s="56"/>
      <c r="E55" s="68" t="s">
        <v>93</v>
      </c>
      <c r="F55" s="66">
        <f t="shared" si="0"/>
        <v>49841.002344665889</v>
      </c>
      <c r="G55" s="69">
        <f>D13</f>
        <v>28490</v>
      </c>
      <c r="H55" s="67">
        <f t="shared" si="1"/>
        <v>7476.1503516998828</v>
      </c>
      <c r="I55" s="67">
        <f t="shared" si="2"/>
        <v>124602.50586166471</v>
      </c>
      <c r="J55" s="56"/>
      <c r="K55" s="56"/>
      <c r="L55" s="56"/>
      <c r="M55" s="56"/>
      <c r="N55" s="56"/>
      <c r="O55" s="56"/>
      <c r="P55" s="56"/>
      <c r="Q55" s="56"/>
    </row>
    <row r="56" spans="2:17" s="53" customFormat="1" x14ac:dyDescent="0.25">
      <c r="B56" s="56"/>
      <c r="C56" s="56"/>
      <c r="E56" s="63" t="s">
        <v>94</v>
      </c>
      <c r="F56" s="66">
        <f t="shared" si="0"/>
        <v>49841.002344665889</v>
      </c>
      <c r="G56" s="67">
        <f>F12</f>
        <v>124602.50586166471</v>
      </c>
      <c r="H56" s="67">
        <f t="shared" si="1"/>
        <v>7476.1503516998828</v>
      </c>
      <c r="I56" s="67">
        <f t="shared" si="2"/>
        <v>124602.50586166471</v>
      </c>
      <c r="J56" s="56"/>
      <c r="K56" s="56"/>
      <c r="L56" s="56"/>
      <c r="M56" s="56"/>
      <c r="N56" s="56"/>
      <c r="O56" s="56"/>
      <c r="P56" s="56"/>
      <c r="Q56" s="56"/>
    </row>
    <row r="57" spans="2:17" s="53" customFormat="1" x14ac:dyDescent="0.25">
      <c r="B57" s="56"/>
      <c r="C57" s="56"/>
      <c r="F57" s="66">
        <f t="shared" si="0"/>
        <v>49841.002344665889</v>
      </c>
      <c r="H57" s="67">
        <f t="shared" si="1"/>
        <v>7476.1503516998828</v>
      </c>
      <c r="I57" s="67">
        <f t="shared" si="2"/>
        <v>124602.50586166471</v>
      </c>
      <c r="J57" s="56"/>
      <c r="K57" s="56"/>
      <c r="L57" s="56"/>
      <c r="M57" s="56"/>
      <c r="N57" s="56"/>
      <c r="O57" s="56"/>
      <c r="P57" s="56"/>
      <c r="Q57" s="56"/>
    </row>
    <row r="58" spans="2:17" s="53" customFormat="1" x14ac:dyDescent="0.25">
      <c r="B58" s="56"/>
      <c r="C58" s="56"/>
      <c r="J58" s="56"/>
      <c r="K58" s="56"/>
      <c r="L58" s="56"/>
      <c r="M58" s="56"/>
      <c r="N58" s="56"/>
      <c r="O58" s="56"/>
      <c r="P58" s="56"/>
      <c r="Q58" s="56"/>
    </row>
    <row r="59" spans="2:17" s="53" customFormat="1" x14ac:dyDescent="0.25">
      <c r="B59" s="56"/>
      <c r="C59" s="56"/>
      <c r="D59" s="56"/>
      <c r="E59" s="56"/>
      <c r="F59" s="56"/>
      <c r="G59" s="56"/>
      <c r="H59" s="56"/>
      <c r="I59" s="56"/>
      <c r="J59" s="56"/>
      <c r="K59" s="56"/>
      <c r="L59" s="56"/>
      <c r="M59" s="56"/>
      <c r="N59" s="56"/>
      <c r="O59" s="56"/>
      <c r="P59" s="56"/>
      <c r="Q59" s="56"/>
    </row>
    <row r="60" spans="2:17" s="53" customFormat="1" x14ac:dyDescent="0.25">
      <c r="E60" s="56"/>
      <c r="F60" s="56"/>
      <c r="G60" s="56"/>
      <c r="H60" s="56"/>
      <c r="I60" s="56"/>
      <c r="J60" s="56"/>
      <c r="K60" s="56"/>
      <c r="L60" s="56"/>
      <c r="M60" s="56"/>
      <c r="N60" s="56"/>
      <c r="O60" s="56"/>
      <c r="P60" s="56"/>
      <c r="Q60" s="56"/>
    </row>
    <row r="61" spans="2:17" s="53" customFormat="1" x14ac:dyDescent="0.25">
      <c r="E61" s="56"/>
      <c r="F61" s="56"/>
      <c r="G61" s="56"/>
      <c r="H61" s="56"/>
      <c r="I61" s="56"/>
      <c r="J61" s="56"/>
      <c r="K61" s="56"/>
      <c r="L61" s="56"/>
      <c r="M61" s="56"/>
      <c r="N61" s="56"/>
      <c r="O61" s="56"/>
      <c r="P61" s="56"/>
      <c r="Q61" s="56"/>
    </row>
    <row r="62" spans="2:17" s="53" customFormat="1" x14ac:dyDescent="0.25">
      <c r="E62" s="56"/>
      <c r="F62" s="56"/>
      <c r="G62" s="56"/>
      <c r="H62" s="56"/>
      <c r="I62" s="56"/>
      <c r="J62" s="56"/>
      <c r="K62" s="56"/>
      <c r="L62" s="56"/>
      <c r="M62" s="56"/>
      <c r="N62" s="56"/>
      <c r="O62" s="56"/>
      <c r="P62" s="56"/>
      <c r="Q62" s="56"/>
    </row>
    <row r="63" spans="2:17" x14ac:dyDescent="0.25">
      <c r="E63" s="58"/>
      <c r="F63" s="58"/>
      <c r="G63" s="58"/>
      <c r="H63" s="58"/>
      <c r="I63" s="58"/>
      <c r="J63" s="59"/>
      <c r="K63" s="59"/>
      <c r="L63" s="59"/>
      <c r="M63" s="59"/>
      <c r="N63" s="59"/>
      <c r="O63" s="59"/>
      <c r="P63" s="59"/>
      <c r="Q63" s="59"/>
    </row>
  </sheetData>
  <mergeCells count="16">
    <mergeCell ref="F27:G27"/>
    <mergeCell ref="F29:G29"/>
    <mergeCell ref="F30:G30"/>
    <mergeCell ref="B23:G23"/>
    <mergeCell ref="E10:G10"/>
    <mergeCell ref="B17:G17"/>
    <mergeCell ref="B20:G20"/>
    <mergeCell ref="B21:G21"/>
    <mergeCell ref="F26:G26"/>
    <mergeCell ref="F28:G28"/>
    <mergeCell ref="I24:L24"/>
    <mergeCell ref="I22:K22"/>
    <mergeCell ref="I18:K18"/>
    <mergeCell ref="I20:K21"/>
    <mergeCell ref="B22:G22"/>
    <mergeCell ref="B24:G24"/>
  </mergeCells>
  <hyperlinks>
    <hyperlink ref="F29" r:id="rId1"/>
    <hyperlink ref="F30" r:id="rId2"/>
    <hyperlink ref="F27" r:id="rId3"/>
    <hyperlink ref="F28" r:id="rId4" display="https://metrocouncil.org/Handbook/Plan-Elements/Resilience.aspx"/>
    <hyperlink ref="F28:G28" r:id="rId5" display="Met Council Community Page"/>
  </hyperlinks>
  <pageMargins left="0.7" right="0.7" top="0.75" bottom="0.75" header="0.3" footer="0.3"/>
  <pageSetup orientation="portrait" horizontalDpi="4294967295" verticalDpi="4294967295"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7" sqref="N17"/>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N17" sqref="N17"/>
    </sheetView>
  </sheetViews>
  <sheetFormatPr defaultRowHeight="15" x14ac:dyDescent="0.25"/>
  <cols>
    <col min="2" max="2" width="28.5703125" customWidth="1"/>
    <col min="3" max="3" width="26.140625" customWidth="1"/>
    <col min="4" max="4" width="28.5703125" customWidth="1"/>
    <col min="5" max="5" width="18.85546875" customWidth="1"/>
    <col min="6" max="6" width="19.7109375" customWidth="1"/>
    <col min="7" max="7" width="18.42578125" customWidth="1"/>
    <col min="8" max="8" width="25.28515625" customWidth="1"/>
  </cols>
  <sheetData>
    <row r="1" spans="2:8" ht="31.9" customHeight="1" thickBot="1" x14ac:dyDescent="0.3">
      <c r="B1" s="5" t="s">
        <v>16</v>
      </c>
      <c r="C1" s="5" t="s">
        <v>17</v>
      </c>
      <c r="D1" s="5" t="s">
        <v>18</v>
      </c>
      <c r="E1" s="5" t="s">
        <v>19</v>
      </c>
      <c r="F1" s="5" t="s">
        <v>20</v>
      </c>
      <c r="G1" s="5" t="s">
        <v>21</v>
      </c>
      <c r="H1" s="5" t="s">
        <v>22</v>
      </c>
    </row>
    <row r="2" spans="2:8" ht="55.5" thickTop="1" thickBot="1" x14ac:dyDescent="0.3">
      <c r="B2" s="1" t="s">
        <v>23</v>
      </c>
      <c r="C2" s="1" t="s">
        <v>24</v>
      </c>
      <c r="D2" s="1" t="s">
        <v>25</v>
      </c>
      <c r="E2" s="1" t="s">
        <v>26</v>
      </c>
      <c r="F2" s="1" t="s">
        <v>27</v>
      </c>
      <c r="G2" s="1" t="s">
        <v>28</v>
      </c>
      <c r="H2" s="1" t="s">
        <v>29</v>
      </c>
    </row>
    <row r="3" spans="2:8" ht="54.75" thickBot="1" x14ac:dyDescent="0.3">
      <c r="B3" s="2" t="s">
        <v>30</v>
      </c>
      <c r="C3" s="2" t="s">
        <v>31</v>
      </c>
      <c r="D3" s="2" t="s">
        <v>32</v>
      </c>
      <c r="E3" s="2" t="s">
        <v>33</v>
      </c>
      <c r="F3" s="2" t="s">
        <v>27</v>
      </c>
      <c r="G3" s="2" t="s">
        <v>34</v>
      </c>
      <c r="H3" s="2" t="s">
        <v>35</v>
      </c>
    </row>
    <row r="4" spans="2:8" ht="36.75" thickBot="1" x14ac:dyDescent="0.3">
      <c r="B4" s="3" t="s">
        <v>36</v>
      </c>
      <c r="C4" s="3" t="s">
        <v>37</v>
      </c>
      <c r="D4" s="3" t="s">
        <v>38</v>
      </c>
      <c r="E4" s="3" t="s">
        <v>39</v>
      </c>
      <c r="F4" s="3" t="s">
        <v>40</v>
      </c>
      <c r="G4" s="3" t="s">
        <v>41</v>
      </c>
      <c r="H4" s="3" t="s">
        <v>42</v>
      </c>
    </row>
    <row r="5" spans="2:8" ht="18.75" thickBot="1" x14ac:dyDescent="0.3">
      <c r="B5" s="2" t="s">
        <v>43</v>
      </c>
      <c r="C5" s="2" t="s">
        <v>44</v>
      </c>
      <c r="D5" s="2" t="s">
        <v>45</v>
      </c>
      <c r="E5" s="2" t="s">
        <v>46</v>
      </c>
      <c r="F5" s="2" t="s">
        <v>27</v>
      </c>
      <c r="G5" s="2" t="s">
        <v>47</v>
      </c>
      <c r="H5" s="2" t="s">
        <v>48</v>
      </c>
    </row>
    <row r="6" spans="2:8" ht="36.75" thickBot="1" x14ac:dyDescent="0.3">
      <c r="B6" s="3" t="s">
        <v>2</v>
      </c>
      <c r="C6" s="3" t="s">
        <v>49</v>
      </c>
      <c r="D6" s="3" t="s">
        <v>25</v>
      </c>
      <c r="E6" s="3" t="s">
        <v>50</v>
      </c>
      <c r="F6" s="3" t="s">
        <v>27</v>
      </c>
      <c r="G6" s="3" t="s">
        <v>28</v>
      </c>
      <c r="H6" s="3" t="s">
        <v>51</v>
      </c>
    </row>
    <row r="7" spans="2:8" ht="18.75" thickBot="1" x14ac:dyDescent="0.3">
      <c r="B7" s="2" t="s">
        <v>23</v>
      </c>
      <c r="C7" s="2" t="s">
        <v>52</v>
      </c>
      <c r="D7" s="2" t="s">
        <v>53</v>
      </c>
      <c r="E7" s="2" t="s">
        <v>54</v>
      </c>
      <c r="F7" s="4">
        <v>41030</v>
      </c>
      <c r="G7" s="2" t="s">
        <v>55</v>
      </c>
      <c r="H7" s="2" t="s">
        <v>56</v>
      </c>
    </row>
    <row r="8" spans="2:8" ht="55.5" thickTop="1" thickBot="1" x14ac:dyDescent="0.3">
      <c r="B8" s="1" t="s">
        <v>57</v>
      </c>
      <c r="C8" s="1" t="s">
        <v>58</v>
      </c>
      <c r="D8" s="1" t="s">
        <v>59</v>
      </c>
      <c r="E8" s="1" t="s">
        <v>60</v>
      </c>
      <c r="F8" s="1" t="s">
        <v>27</v>
      </c>
      <c r="G8" s="1" t="s">
        <v>28</v>
      </c>
      <c r="H8" s="1" t="s">
        <v>61</v>
      </c>
    </row>
    <row r="9" spans="2:8" ht="36.75" thickBot="1" x14ac:dyDescent="0.3">
      <c r="B9" s="2" t="s">
        <v>63</v>
      </c>
      <c r="C9" s="2" t="s">
        <v>62</v>
      </c>
      <c r="D9" s="2" t="s">
        <v>64</v>
      </c>
      <c r="E9" s="2" t="s">
        <v>65</v>
      </c>
      <c r="F9" s="2" t="s">
        <v>27</v>
      </c>
      <c r="G9" s="2" t="s">
        <v>47</v>
      </c>
      <c r="H9" s="2" t="s">
        <v>66</v>
      </c>
    </row>
    <row r="10" spans="2:8" ht="36.75" thickBot="1" x14ac:dyDescent="0.3">
      <c r="B10" s="3" t="s">
        <v>63</v>
      </c>
      <c r="C10" s="3" t="s">
        <v>62</v>
      </c>
      <c r="D10" s="3" t="s">
        <v>67</v>
      </c>
      <c r="E10" s="3" t="s">
        <v>65</v>
      </c>
      <c r="F10" s="3" t="s">
        <v>27</v>
      </c>
      <c r="G10" s="3" t="s">
        <v>41</v>
      </c>
      <c r="H10" s="3" t="s">
        <v>68</v>
      </c>
    </row>
    <row r="11" spans="2:8" ht="36.75" thickBot="1" x14ac:dyDescent="0.3">
      <c r="B11" s="2" t="s">
        <v>23</v>
      </c>
      <c r="C11" s="2" t="s">
        <v>69</v>
      </c>
      <c r="D11" s="2" t="s">
        <v>25</v>
      </c>
      <c r="E11" s="2" t="s">
        <v>50</v>
      </c>
      <c r="F11" s="2" t="s">
        <v>27</v>
      </c>
      <c r="G11" s="2" t="s">
        <v>28</v>
      </c>
      <c r="H11" s="2" t="s">
        <v>51</v>
      </c>
    </row>
    <row r="12" spans="2:8" ht="18.75" thickBot="1" x14ac:dyDescent="0.3">
      <c r="B12" s="3"/>
      <c r="C12" s="3"/>
      <c r="D12" s="3"/>
      <c r="E12" s="3"/>
      <c r="F12" s="3"/>
      <c r="G12" s="3"/>
      <c r="H12" s="3"/>
    </row>
    <row r="13" spans="2:8" ht="18.75" thickBot="1" x14ac:dyDescent="0.3">
      <c r="B13" s="2"/>
      <c r="C13" s="2"/>
      <c r="D13" s="2"/>
      <c r="E13" s="2"/>
      <c r="F13" s="4"/>
      <c r="G13" s="2"/>
      <c r="H13"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2" ma:contentTypeDescription="Create a new document." ma:contentTypeScope="" ma:versionID="f30a950f29e7b47594b2de9f68a844da">
  <xsd:schema xmlns:xsd="http://www.w3.org/2001/XMLSchema" xmlns:xs="http://www.w3.org/2001/XMLSchema" xmlns:p="http://schemas.microsoft.com/office/2006/metadata/properties" xmlns:ns2="f5807569-94f0-41d0-a3d7-00e33efdd08f" xmlns:ns3="deae0b55-203e-4120-8ec9-56200b9d0530" targetNamespace="http://schemas.microsoft.com/office/2006/metadata/properties" ma:root="true" ma:fieldsID="1bb9538344a7646851a873c90dcea3d4" ns2:_="" ns3:_="">
    <xsd:import namespace="f5807569-94f0-41d0-a3d7-00e33efdd08f"/>
    <xsd:import namespace="deae0b55-203e-4120-8ec9-56200b9d053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This_x0020_doc_x0020_is_x0020_a_x0020_PDF_x0020_that_x0027_s_x0020_been_x0020_CONVERTED_x0020_to_x0020_Word_x002e__x0020_If_x0020_you_x0020_have_x0020_any_x0020_issues_x002c__x0020_please_x0020_advise_x0020_Klara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ae0b55-203e-4120-8ec9-56200b9d0530" elementFormDefault="qualified">
    <xsd:import namespace="http://schemas.microsoft.com/office/2006/documentManagement/types"/>
    <xsd:import namespace="http://schemas.microsoft.com/office/infopath/2007/PartnerControls"/>
    <xsd:element name="This_x0020_doc_x0020_is_x0020_a_x0020_PDF_x0020_that_x0027_s_x0020_been_x0020_CONVERTED_x0020_to_x0020_Word_x002e__x0020_If_x0020_you_x0020_have_x0020_any_x0020_issues_x002c__x0020_please_x0020_advise_x0020_Klara_x002e_" ma:index="13" nillable="true" ma:displayName=".." ma:internalName="This_x0020_doc_x0020_is_x0020_a_x0020_PDF_x0020_that_x0027_s_x0020_been_x0020_CONVERTED_x0020_to_x0020_Word_x002e__x0020_If_x0020_you_x0020_have_x0020_any_x0020_issues_x002c__x0020_please_x0020_advise_x0020_Klara_x002e_">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is_x0020_doc_x0020_is_x0020_a_x0020_PDF_x0020_that_x0027_s_x0020_been_x0020_CONVERTED_x0020_to_x0020_Word_x002e__x0020_If_x0020_you_x0020_have_x0020_any_x0020_issues_x002c__x0020_please_x0020_advise_x0020_Klara_x002e_ xmlns="deae0b55-203e-4120-8ec9-56200b9d0530" xsi:nil="true"/>
  </documentManagement>
</p:properties>
</file>

<file path=customXml/itemProps1.xml><?xml version="1.0" encoding="utf-8"?>
<ds:datastoreItem xmlns:ds="http://schemas.openxmlformats.org/officeDocument/2006/customXml" ds:itemID="{70C3AB37-EB32-436B-A4B0-DA3AED112C3C}">
  <ds:schemaRefs>
    <ds:schemaRef ds:uri="http://schemas.microsoft.com/sharepoint/v3/contenttype/forms"/>
  </ds:schemaRefs>
</ds:datastoreItem>
</file>

<file path=customXml/itemProps2.xml><?xml version="1.0" encoding="utf-8"?>
<ds:datastoreItem xmlns:ds="http://schemas.openxmlformats.org/officeDocument/2006/customXml" ds:itemID="{EE4C0709-4AD8-4561-9F26-506607022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07569-94f0-41d0-a3d7-00e33efdd08f"/>
    <ds:schemaRef ds:uri="deae0b55-203e-4120-8ec9-56200b9d0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868544-62BC-4816-BE6F-E69D5DDC3B7E}">
  <ds:schemaRefs>
    <ds:schemaRef ds:uri="f5807569-94f0-41d0-a3d7-00e33efdd08f"/>
    <ds:schemaRef ds:uri="deae0b55-203e-4120-8ec9-56200b9d0530"/>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Solar Energy Calculator</vt:lpstr>
      <vt:lpstr>Sheet2</vt:lpstr>
      <vt:lpstr>Existing Programs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 Finis</dc:creator>
  <cp:lastModifiedBy>Becky Alexander</cp:lastModifiedBy>
  <dcterms:created xsi:type="dcterms:W3CDTF">2016-10-20T18:05:14Z</dcterms:created>
  <dcterms:modified xsi:type="dcterms:W3CDTF">2017-06-30T15:45:39Z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